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mclose\Dropbox\April 2019 Portmeirion Group\16 April 2019 Price List Order Forms\"/>
    </mc:Choice>
  </mc:AlternateContent>
  <xr:revisionPtr revIDLastSave="0" documentId="13_ncr:1_{27386754-6DB3-46D7-9741-922D99C1066E}" xr6:coauthVersionLast="36" xr6:coauthVersionMax="40" xr10:uidLastSave="{00000000-0000-0000-0000-000000000000}"/>
  <bookViews>
    <workbookView xWindow="18760" yWindow="460" windowWidth="19560" windowHeight="19300" tabRatio="524" xr2:uid="{00000000-000D-0000-FFFF-FFFF00000000}"/>
  </bookViews>
  <sheets>
    <sheet name="WRENDALE" sheetId="9" r:id="rId1"/>
  </sheets>
  <definedNames>
    <definedName name="_xlnm.Print_Area" localSheetId="0">WRENDALE!$A$1:$L$121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9" i="9" l="1"/>
  <c r="I19" i="9"/>
  <c r="L18" i="9"/>
  <c r="I18" i="9"/>
  <c r="L20" i="9"/>
  <c r="I20" i="9"/>
  <c r="L17" i="9"/>
  <c r="I17" i="9"/>
  <c r="I108" i="9" l="1"/>
  <c r="L97" i="9" l="1"/>
  <c r="J97" i="9"/>
  <c r="I97" i="9" s="1"/>
  <c r="L96" i="9"/>
  <c r="J96" i="9"/>
  <c r="I96" i="9" s="1"/>
  <c r="L95" i="9"/>
  <c r="J95" i="9"/>
  <c r="I95" i="9" s="1"/>
  <c r="L94" i="9"/>
  <c r="J94" i="9"/>
  <c r="I94" i="9" s="1"/>
  <c r="J100" i="9"/>
  <c r="J107" i="9"/>
  <c r="I107" i="9" s="1"/>
  <c r="J101" i="9"/>
  <c r="I101" i="9" s="1"/>
  <c r="J106" i="9"/>
  <c r="I106" i="9" s="1"/>
  <c r="L108" i="9"/>
  <c r="L100" i="9"/>
  <c r="I100" i="9"/>
  <c r="L107" i="9"/>
  <c r="L106" i="9"/>
  <c r="L101" i="9"/>
  <c r="L84" i="9"/>
  <c r="I84" i="9"/>
  <c r="L83" i="9"/>
  <c r="I83" i="9"/>
  <c r="L53" i="9"/>
  <c r="I53" i="9"/>
  <c r="L52" i="9"/>
  <c r="I52" i="9"/>
  <c r="L51" i="9"/>
  <c r="I51" i="9"/>
  <c r="L50" i="9"/>
  <c r="I50" i="9"/>
  <c r="I88" i="9"/>
  <c r="L88" i="9"/>
  <c r="L87" i="9"/>
  <c r="I87" i="9"/>
  <c r="L86" i="9"/>
  <c r="I86" i="9"/>
  <c r="L41" i="9" l="1"/>
  <c r="J41" i="9"/>
  <c r="J112" i="9" l="1"/>
  <c r="J111" i="9"/>
  <c r="J110" i="9"/>
  <c r="L112" i="9"/>
  <c r="L111" i="9"/>
  <c r="L110" i="9"/>
  <c r="L49" i="9" l="1"/>
  <c r="I49" i="9"/>
  <c r="L48" i="9"/>
  <c r="I48" i="9"/>
  <c r="L47" i="9"/>
  <c r="I47" i="9"/>
  <c r="L46" i="9"/>
  <c r="I46" i="9"/>
  <c r="L40" i="9"/>
  <c r="J40" i="9"/>
  <c r="L39" i="9"/>
  <c r="J39" i="9"/>
  <c r="L38" i="9"/>
  <c r="J38" i="9"/>
  <c r="L13" i="9" l="1"/>
  <c r="L14" i="9"/>
  <c r="L15" i="9"/>
  <c r="L16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42" i="9"/>
  <c r="L43" i="9"/>
  <c r="L44" i="9"/>
  <c r="L45" i="9"/>
  <c r="L55" i="9"/>
  <c r="L56" i="9"/>
  <c r="L57" i="9"/>
  <c r="L58" i="9"/>
  <c r="L60" i="9"/>
  <c r="L61" i="9"/>
  <c r="L62" i="9"/>
  <c r="L64" i="9"/>
  <c r="L65" i="9"/>
  <c r="L66" i="9"/>
  <c r="L67" i="9"/>
  <c r="L68" i="9"/>
  <c r="L69" i="9"/>
  <c r="L71" i="9"/>
  <c r="L72" i="9"/>
  <c r="L73" i="9"/>
  <c r="L74" i="9"/>
  <c r="L75" i="9"/>
  <c r="L76" i="9"/>
  <c r="L77" i="9"/>
  <c r="L78" i="9"/>
  <c r="L79" i="9"/>
  <c r="L80" i="9"/>
  <c r="L81" i="9"/>
  <c r="L82" i="9"/>
  <c r="L90" i="9"/>
  <c r="L91" i="9"/>
  <c r="L92" i="9"/>
  <c r="L93" i="9"/>
  <c r="L99" i="9"/>
  <c r="L102" i="9"/>
  <c r="L103" i="9"/>
  <c r="L104" i="9"/>
  <c r="L105" i="9"/>
  <c r="L113" i="9"/>
  <c r="L114" i="9"/>
  <c r="L115" i="9"/>
  <c r="L116" i="9"/>
  <c r="L117" i="9"/>
  <c r="L118" i="9"/>
  <c r="L119" i="9"/>
  <c r="L120" i="9"/>
  <c r="I118" i="9"/>
  <c r="J99" i="9"/>
  <c r="I99" i="9" s="1"/>
  <c r="J105" i="9"/>
  <c r="J104" i="9"/>
  <c r="J103" i="9"/>
  <c r="J102" i="9"/>
  <c r="J37" i="9"/>
  <c r="J36" i="9"/>
  <c r="J35" i="9"/>
  <c r="J34" i="9"/>
  <c r="I119" i="9"/>
  <c r="I120" i="9"/>
  <c r="I117" i="9"/>
  <c r="J93" i="9"/>
  <c r="I93" i="9" s="1"/>
  <c r="J92" i="9"/>
  <c r="I92" i="9" s="1"/>
  <c r="J91" i="9"/>
  <c r="I91" i="9" s="1"/>
  <c r="J90" i="9"/>
  <c r="I90" i="9" s="1"/>
  <c r="I61" i="9"/>
  <c r="J115" i="9"/>
  <c r="I115" i="9" s="1"/>
  <c r="J114" i="9"/>
  <c r="I114" i="9" s="1"/>
  <c r="J113" i="9"/>
  <c r="I113" i="9" s="1"/>
  <c r="I71" i="9"/>
  <c r="I72" i="9"/>
  <c r="I73" i="9"/>
  <c r="I74" i="9"/>
  <c r="I75" i="9"/>
  <c r="I76" i="9"/>
  <c r="I78" i="9"/>
  <c r="I79" i="9"/>
  <c r="I80" i="9"/>
  <c r="I81" i="9"/>
  <c r="I77" i="9"/>
  <c r="I60" i="9"/>
  <c r="I43" i="9"/>
  <c r="I44" i="9"/>
  <c r="I45" i="9"/>
  <c r="I42" i="9"/>
  <c r="I14" i="9"/>
  <c r="I15" i="9"/>
  <c r="I16" i="9"/>
  <c r="I13" i="9"/>
  <c r="L121" i="9" l="1"/>
</calcChain>
</file>

<file path=xl/sharedStrings.xml><?xml version="1.0" encoding="utf-8"?>
<sst xmlns="http://schemas.openxmlformats.org/spreadsheetml/2006/main" count="353" uniqueCount="191">
  <si>
    <t>U/M</t>
  </si>
  <si>
    <t>MIN</t>
  </si>
  <si>
    <t>UPC</t>
  </si>
  <si>
    <t>Sale Retail</t>
  </si>
  <si>
    <t>Cost</t>
  </si>
  <si>
    <t xml:space="preserve">              </t>
  </si>
  <si>
    <t>QTY</t>
  </si>
  <si>
    <t>Ext. Cost</t>
  </si>
  <si>
    <t>TOTAL ORDER</t>
  </si>
  <si>
    <t>Customer Name:</t>
  </si>
  <si>
    <t>Address:</t>
  </si>
  <si>
    <t>City, State, Zip:</t>
  </si>
  <si>
    <t>Alternate Ship To:</t>
  </si>
  <si>
    <t>Order Date:</t>
  </si>
  <si>
    <t>Dept. #:</t>
  </si>
  <si>
    <t>Ship Date:</t>
  </si>
  <si>
    <t>Cancel Date:</t>
  </si>
  <si>
    <t>Sales Rep:</t>
  </si>
  <si>
    <t>ST</t>
  </si>
  <si>
    <t>PO #:</t>
  </si>
  <si>
    <r>
      <t xml:space="preserve">New items in </t>
    </r>
    <r>
      <rPr>
        <b/>
        <i/>
        <sz val="12"/>
        <rFont val="Arial"/>
        <family val="2"/>
      </rPr>
      <t>Bold</t>
    </r>
  </si>
  <si>
    <t>Customer Acct. #:</t>
  </si>
  <si>
    <t>Pattern</t>
  </si>
  <si>
    <t>WRENDALE DESIGNS - FINE BONE CHINA MUGS</t>
  </si>
  <si>
    <t>EA</t>
  </si>
  <si>
    <t>WRENDALE DESIGNS - MUG &amp; CERAMIC COASTER SETS</t>
  </si>
  <si>
    <t>749151608115</t>
  </si>
  <si>
    <t>749151608122</t>
  </si>
  <si>
    <t>749151608139</t>
  </si>
  <si>
    <t>749151608146</t>
  </si>
  <si>
    <t>Pug Love (Dog)</t>
  </si>
  <si>
    <t>Hello Sausage (Dog)</t>
  </si>
  <si>
    <t>Flying the Nest (Birds)</t>
  </si>
  <si>
    <t>Gentle Jack (Donkey)</t>
  </si>
  <si>
    <t>Size</t>
  </si>
  <si>
    <t>WRENDALE DESIGNS - TABLEWARE</t>
  </si>
  <si>
    <t>8"</t>
  </si>
  <si>
    <t>WRENDALE DESIGNS - STORAGE AND GIFTWARE</t>
  </si>
  <si>
    <t>4" Dia
5.75" H</t>
  </si>
  <si>
    <t>6" x 4.25" x 3.25"</t>
  </si>
  <si>
    <t>5" Dia
6" H</t>
  </si>
  <si>
    <t>9"</t>
  </si>
  <si>
    <t>9.75"</t>
  </si>
  <si>
    <t>WRENDALE DESIGNS - CUTLERY</t>
  </si>
  <si>
    <t xml:space="preserve">1597730
</t>
  </si>
  <si>
    <t>10"</t>
  </si>
  <si>
    <t xml:space="preserve">6" </t>
  </si>
  <si>
    <t>Jug - Guard Duck (Duck)</t>
  </si>
  <si>
    <t>Coffee Canister - Bright Eyes (Hare)</t>
  </si>
  <si>
    <t>Sugar Canister - A Prickly Encounter (Hedgehog)</t>
  </si>
  <si>
    <t>Covered Butter Dish - Wee Hamish (Calf)</t>
  </si>
  <si>
    <t>Utensil Jar - Harebells (Hare)</t>
  </si>
  <si>
    <t>Spoon Rest - Country Mice (Mice)</t>
  </si>
  <si>
    <t>Cream Jug - Awakening (Hedgehog)</t>
  </si>
  <si>
    <t>Sugar Pot - Waddle and a Quack (Duck)</t>
  </si>
  <si>
    <t>Footed Cake Plate - Hanging Out (Birds)</t>
  </si>
  <si>
    <t>Pastry Forks S/6 - Assorted</t>
  </si>
  <si>
    <t>Plate - Hare Brained (Hare)</t>
  </si>
  <si>
    <t>Plate - Waddle and a Quack (Duck)</t>
  </si>
  <si>
    <t>Plate - What a Hoot (Owl)</t>
  </si>
  <si>
    <t>Plate - Cat and Mouse (Cat)</t>
  </si>
  <si>
    <t>Mug - Good Hare Day (Hare)</t>
  </si>
  <si>
    <t>Mug - Guard Duck (Duck)</t>
  </si>
  <si>
    <t>Mug - What a Hoot (Owl)</t>
  </si>
  <si>
    <t>Mug - Awakening (Hedgehog)</t>
  </si>
  <si>
    <t>Mug - Garden Friend (Robin)</t>
  </si>
  <si>
    <t>Mug - Gigi (Horse)</t>
  </si>
  <si>
    <t>Mug - Treetops Redhead (Squirrel)</t>
  </si>
  <si>
    <t>Mug - Wild at Heart (Stag)</t>
  </si>
  <si>
    <t>Mug - Cat and Mouse (Cat)</t>
  </si>
  <si>
    <t>Mug - Rosie (Rabbit)</t>
  </si>
  <si>
    <t>Mug - Truffles (Pig)</t>
  </si>
  <si>
    <t>Mug - Walkies (Labrador)</t>
  </si>
  <si>
    <t>Jug - Mouse and Poppy (Mouse)</t>
  </si>
  <si>
    <t>Cake Slice - Guard Duck (Duck)</t>
  </si>
  <si>
    <t>WRENDALE DESIGNS - KITCHEN UTENSILS</t>
  </si>
  <si>
    <t>749151656383</t>
  </si>
  <si>
    <t>749151656390</t>
  </si>
  <si>
    <t>749151656406</t>
  </si>
  <si>
    <t>749151656413</t>
  </si>
  <si>
    <t>749151656420</t>
  </si>
  <si>
    <t>749151656437</t>
  </si>
  <si>
    <t>Cafetiere (Duck)</t>
  </si>
  <si>
    <t>12.5 x 2.8"</t>
  </si>
  <si>
    <t>12 x 3"</t>
  </si>
  <si>
    <t>12.2 x 3.5"</t>
  </si>
  <si>
    <t>13.2 x 4.2"</t>
  </si>
  <si>
    <t>13 x 3"</t>
  </si>
  <si>
    <t>Serving Spoon (Pheasant)</t>
  </si>
  <si>
    <t>Pasta Spoon (Squirrel)</t>
  </si>
  <si>
    <t>Draining Spoon (Hen)</t>
  </si>
  <si>
    <t>Spatula (Owl)</t>
  </si>
  <si>
    <t>Slotted Spatula (Hare)</t>
  </si>
  <si>
    <t>13.75"</t>
  </si>
  <si>
    <t>ITEM #</t>
  </si>
  <si>
    <t>Oven Glove</t>
  </si>
  <si>
    <t>Tea Towel</t>
  </si>
  <si>
    <t>24.4" x 32.7"</t>
  </si>
  <si>
    <t>14.3" x 7.7"</t>
  </si>
  <si>
    <t>18" x 29"</t>
  </si>
  <si>
    <t>Chopping Board (Wren)</t>
  </si>
  <si>
    <t>11 oz.</t>
  </si>
  <si>
    <t>14 oz.</t>
  </si>
  <si>
    <t>1 pt.</t>
  </si>
  <si>
    <t>2 pt.</t>
  </si>
  <si>
    <t>12 oz.</t>
  </si>
  <si>
    <t>10 oz.</t>
  </si>
  <si>
    <t>1.5 Pt.</t>
  </si>
  <si>
    <t>Mug 11 oz. 
Coaster 3.75"</t>
  </si>
  <si>
    <t>Cotton Apron</t>
  </si>
  <si>
    <t>Ladle (Duck)</t>
  </si>
  <si>
    <t>WRENDALE DESIGNS -  PIMPERNEL</t>
  </si>
  <si>
    <t>2.75"</t>
  </si>
  <si>
    <t>Mug - Bamboozled (Panda)</t>
  </si>
  <si>
    <t xml:space="preserve">Zoological Placemat S/4 </t>
  </si>
  <si>
    <t>Zoological Coaster S/6</t>
  </si>
  <si>
    <t xml:space="preserve">Large Melamine Tray (Assorted) </t>
  </si>
  <si>
    <t xml:space="preserve">Melamine Sandwich Tray (Assorted) </t>
  </si>
  <si>
    <t>15.7" x 11.7''</t>
  </si>
  <si>
    <t>4'' x 4''</t>
  </si>
  <si>
    <t>18.9" x 11.6"</t>
  </si>
  <si>
    <t>15.1" x 6.5"</t>
  </si>
  <si>
    <t>749151649613</t>
  </si>
  <si>
    <t>749151649590</t>
  </si>
  <si>
    <t>WRENDALE DESIGNS - CHRISTMAS COLLECTION</t>
  </si>
  <si>
    <t>6.5"</t>
  </si>
  <si>
    <t>Mug - Toucan Of My Affection (Toucan)</t>
  </si>
  <si>
    <t>Mug - Hanging Around (Sloth)</t>
  </si>
  <si>
    <t>Mug - King of the River (Kingfisher)</t>
  </si>
  <si>
    <t>WRENDALE DESIGNS -  CERAMIC CHRISTMAS BAUBLE COLLECTION</t>
  </si>
  <si>
    <t>S/2 Coupe Plate  (Duck &amp; Cow)</t>
  </si>
  <si>
    <t>Bauble - All I Want for Christmas (Hare)</t>
  </si>
  <si>
    <t>Bauble - Not a Creature was Stirring (Mouse)</t>
  </si>
  <si>
    <t>Bauble - Hedgehugs (Hedgehog)</t>
  </si>
  <si>
    <t xml:space="preserve">Bauble - Snuggled up Together like Two Birds of a Feather (Robin) </t>
  </si>
  <si>
    <t>Mug - Christmas Cracker (Duck)</t>
  </si>
  <si>
    <t>Mug - Dachshund through the Snow (Dog)</t>
  </si>
  <si>
    <t>Mug - Owl I want for Christmas (Owl)</t>
  </si>
  <si>
    <t>Mug - Winter Mice (Mice)</t>
  </si>
  <si>
    <t>Teaspoons S/6 - Assorted</t>
  </si>
  <si>
    <t>MSRP</t>
  </si>
  <si>
    <t>Mug - Birds of a Feather (Owl)</t>
  </si>
  <si>
    <t>Mug - No Probllama (Llama)</t>
  </si>
  <si>
    <t>Mug - The Diet Starts Tomorrow (Mouse)</t>
  </si>
  <si>
    <t>749151682696</t>
  </si>
  <si>
    <t>Mug - Lofty (Giraffe)</t>
  </si>
  <si>
    <t>Mug - Orangutangle (Orangutan)</t>
  </si>
  <si>
    <t>Mug - River Gent (Otter)</t>
  </si>
  <si>
    <t>11"</t>
  </si>
  <si>
    <t>6"</t>
  </si>
  <si>
    <t>Mug - The Best of Friends (White Dog)</t>
  </si>
  <si>
    <t>S/4 Melamine Salad Plate (Giraffe)</t>
  </si>
  <si>
    <t>S/4 Melamine Bowl (Orangutan)</t>
  </si>
  <si>
    <t>749151682672</t>
  </si>
  <si>
    <t>749151682719</t>
  </si>
  <si>
    <t>749151682733</t>
  </si>
  <si>
    <t>S/4 Melamine Dinner Plate (Elephant)</t>
  </si>
  <si>
    <t>Mug - King of the Coop (Rooster)</t>
  </si>
  <si>
    <t>Tea Canister - Foxgloves (Fox)</t>
  </si>
  <si>
    <t>April 2019 Order Form - Royal Worcester - Wrendale Designs</t>
  </si>
  <si>
    <t>7.2"</t>
  </si>
  <si>
    <t>Mug - Wild Thing (Pheasant)</t>
  </si>
  <si>
    <t>Mug - Poppy Field (Fox)</t>
  </si>
  <si>
    <t>Mug - Dandelion (Mouse)</t>
  </si>
  <si>
    <t>Mug - Bathtime (Rabbit)</t>
  </si>
  <si>
    <t>4 oz.</t>
  </si>
  <si>
    <t>Salt &amp; Pepper (Ducks)</t>
  </si>
  <si>
    <t>7"</t>
  </si>
  <si>
    <t>Mug - Snug as a Pug (Dog)</t>
  </si>
  <si>
    <t>749151694361</t>
  </si>
  <si>
    <t>749151694378</t>
  </si>
  <si>
    <t>749151694385</t>
  </si>
  <si>
    <t>2.6"</t>
  </si>
  <si>
    <t>Bauble - Gathered All Around (Snowman)</t>
  </si>
  <si>
    <t>Bauble - All Wrapped Up (Ducks)</t>
  </si>
  <si>
    <t>Bauble - Ho Ho Ho (Rabbit)</t>
  </si>
  <si>
    <t>Bauble - The Christmas Donkey (Donkey &amp; Robin)</t>
  </si>
  <si>
    <t>Treat Jar (Assorted Dogs)</t>
  </si>
  <si>
    <t>Conserve Pot - Flight of the Bumble Bee (Bee)</t>
  </si>
  <si>
    <t>Mug 10 oz. / Tray 8"</t>
  </si>
  <si>
    <t>Pet Bowl (Assorted Dogs)</t>
  </si>
  <si>
    <t>WRENDALE DESIGNS - PET ACCESSORIES</t>
  </si>
  <si>
    <t>Plate - Bamboozled (Panda)</t>
  </si>
  <si>
    <t>Plate - Hanging Around (Sloth)</t>
  </si>
  <si>
    <t>Plate - Toucan of my Affection (Toucan)</t>
  </si>
  <si>
    <t>Plate - Treetop Redhead (Squirrel)</t>
  </si>
  <si>
    <t>Mug - Duck The Halls (Ducks)</t>
  </si>
  <si>
    <t>2.7"</t>
  </si>
  <si>
    <t>S/2 Coupe Plate - Joyful &amp; Triumphant, Christmouse (Dog &amp; Mouse)</t>
  </si>
  <si>
    <t>3 Piece Mug &amp; Tray Set - Flamingle Bells (Flamingo)</t>
  </si>
  <si>
    <t>Square Plate - Gathered All Around (Snowman)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</si>
</sst>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4" x14ac:knownFonts="1">
    <font>
      <sz val="10"/>
      <name val="Arial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4"/>
      <color indexed="17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color indexed="8"/>
      <name val="Arial"/>
      <family val="2"/>
    </font>
    <font>
      <sz val="10"/>
      <name val="Verdana"/>
      <family val="2"/>
    </font>
    <font>
      <sz val="10"/>
      <name val="Helv"/>
      <family val="2"/>
    </font>
    <font>
      <sz val="10"/>
      <color indexed="8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b/>
      <sz val="12"/>
      <color indexed="10"/>
      <name val="Arial"/>
      <family val="2"/>
    </font>
    <font>
      <sz val="12"/>
      <name val="Century Gothic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>
      <alignment vertical="top"/>
    </xf>
    <xf numFmtId="0" fontId="3" fillId="0" borderId="0">
      <alignment wrapText="1"/>
    </xf>
    <xf numFmtId="0" fontId="12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3" fillId="0" borderId="0">
      <alignment vertical="top"/>
    </xf>
  </cellStyleXfs>
  <cellXfs count="109">
    <xf numFmtId="0" fontId="0" fillId="0" borderId="0" xfId="0" applyFont="1"/>
    <xf numFmtId="0" fontId="3" fillId="0" borderId="0" xfId="9" applyFont="1" applyAlignment="1">
      <alignment horizontal="center" vertical="center" wrapText="1"/>
    </xf>
    <xf numFmtId="0" fontId="9" fillId="0" borderId="0" xfId="9" applyFont="1" applyAlignment="1">
      <alignment vertical="top"/>
    </xf>
    <xf numFmtId="0" fontId="9" fillId="0" borderId="0" xfId="9" applyFont="1" applyFill="1" applyAlignment="1">
      <alignment vertical="top"/>
    </xf>
    <xf numFmtId="0" fontId="2" fillId="0" borderId="0" xfId="9" applyFill="1" applyAlignment="1">
      <alignment vertical="top"/>
    </xf>
    <xf numFmtId="0" fontId="6" fillId="0" borderId="1" xfId="9" applyFont="1" applyBorder="1" applyAlignment="1">
      <alignment horizontal="center" vertical="center" wrapText="1"/>
    </xf>
    <xf numFmtId="0" fontId="6" fillId="2" borderId="1" xfId="9" applyFont="1" applyFill="1" applyBorder="1" applyAlignment="1">
      <alignment horizontal="center" vertical="center" wrapText="1"/>
    </xf>
    <xf numFmtId="1" fontId="6" fillId="2" borderId="1" xfId="9" applyNumberFormat="1" applyFont="1" applyFill="1" applyBorder="1" applyAlignment="1">
      <alignment horizontal="center" vertical="center" wrapText="1"/>
    </xf>
    <xf numFmtId="43" fontId="6" fillId="2" borderId="1" xfId="2" applyFont="1" applyFill="1" applyBorder="1" applyAlignment="1">
      <alignment horizontal="center" vertical="center" wrapText="1"/>
    </xf>
    <xf numFmtId="43" fontId="6" fillId="0" borderId="1" xfId="2" applyFont="1" applyBorder="1" applyAlignment="1">
      <alignment horizontal="center" vertical="center" wrapText="1"/>
    </xf>
    <xf numFmtId="0" fontId="7" fillId="0" borderId="0" xfId="9" applyFont="1" applyAlignment="1">
      <alignment horizontal="center" vertical="center" wrapText="1"/>
    </xf>
    <xf numFmtId="0" fontId="9" fillId="0" borderId="0" xfId="9" applyFont="1" applyBorder="1" applyAlignment="1">
      <alignment vertical="center"/>
    </xf>
    <xf numFmtId="44" fontId="7" fillId="2" borderId="1" xfId="9" applyNumberFormat="1" applyFont="1" applyFill="1" applyBorder="1" applyAlignment="1">
      <alignment vertical="center"/>
    </xf>
    <xf numFmtId="0" fontId="7" fillId="0" borderId="0" xfId="9" applyFont="1"/>
    <xf numFmtId="43" fontId="2" fillId="2" borderId="0" xfId="2" applyFont="1" applyFill="1"/>
    <xf numFmtId="0" fontId="2" fillId="2" borderId="0" xfId="9" applyFont="1" applyFill="1"/>
    <xf numFmtId="0" fontId="2" fillId="0" borderId="0" xfId="9" applyFont="1"/>
    <xf numFmtId="0" fontId="2" fillId="2" borderId="0" xfId="9" applyFont="1" applyFill="1" applyBorder="1"/>
    <xf numFmtId="43" fontId="2" fillId="0" borderId="0" xfId="2" applyFont="1"/>
    <xf numFmtId="0" fontId="7" fillId="0" borderId="1" xfId="9" applyFont="1" applyFill="1" applyBorder="1" applyAlignment="1">
      <alignment horizontal="center" vertical="center"/>
    </xf>
    <xf numFmtId="43" fontId="7" fillId="0" borderId="1" xfId="9" applyNumberFormat="1" applyFont="1" applyBorder="1" applyAlignment="1">
      <alignment vertical="center"/>
    </xf>
    <xf numFmtId="1" fontId="10" fillId="0" borderId="1" xfId="11" applyNumberFormat="1" applyFont="1" applyFill="1" applyBorder="1" applyAlignment="1" applyProtection="1">
      <alignment horizontal="center" vertical="center" wrapText="1"/>
      <protection hidden="1"/>
    </xf>
    <xf numFmtId="44" fontId="7" fillId="0" borderId="1" xfId="2" applyNumberFormat="1" applyFont="1" applyFill="1" applyBorder="1" applyAlignment="1">
      <alignment horizontal="right" vertical="center"/>
    </xf>
    <xf numFmtId="43" fontId="7" fillId="0" borderId="1" xfId="2" applyNumberFormat="1" applyFont="1" applyFill="1" applyBorder="1" applyAlignment="1">
      <alignment horizontal="right" vertical="center"/>
    </xf>
    <xf numFmtId="44" fontId="7" fillId="3" borderId="1" xfId="2" applyNumberFormat="1" applyFont="1" applyFill="1" applyBorder="1" applyAlignment="1">
      <alignment horizontal="right" vertical="center"/>
    </xf>
    <xf numFmtId="43" fontId="7" fillId="0" borderId="1" xfId="9" applyNumberFormat="1" applyFont="1" applyFill="1" applyBorder="1" applyAlignment="1">
      <alignment vertical="center"/>
    </xf>
    <xf numFmtId="0" fontId="7" fillId="0" borderId="1" xfId="9" applyFont="1" applyFill="1" applyBorder="1" applyAlignment="1">
      <alignment vertical="center"/>
    </xf>
    <xf numFmtId="1" fontId="10" fillId="0" borderId="1" xfId="15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7" fillId="0" borderId="1" xfId="9" applyNumberFormat="1" applyFont="1" applyFill="1" applyBorder="1" applyAlignment="1">
      <alignment horizontal="center" vertical="center"/>
    </xf>
    <xf numFmtId="0" fontId="7" fillId="0" borderId="0" xfId="9" applyFont="1" applyFill="1" applyAlignment="1">
      <alignment vertical="center"/>
    </xf>
    <xf numFmtId="0" fontId="6" fillId="0" borderId="1" xfId="9" applyFont="1" applyFill="1" applyBorder="1" applyAlignment="1">
      <alignment vertical="center"/>
    </xf>
    <xf numFmtId="0" fontId="9" fillId="0" borderId="1" xfId="9" applyFont="1" applyFill="1" applyBorder="1" applyAlignment="1">
      <alignment horizontal="left" vertical="center"/>
    </xf>
    <xf numFmtId="43" fontId="7" fillId="0" borderId="1" xfId="4" applyNumberFormat="1" applyFont="1" applyFill="1" applyBorder="1" applyAlignment="1">
      <alignment vertical="center"/>
    </xf>
    <xf numFmtId="1" fontId="7" fillId="0" borderId="1" xfId="13" applyNumberFormat="1" applyFont="1" applyFill="1" applyBorder="1" applyAlignment="1">
      <alignment horizontal="center" vertical="center" wrapText="1"/>
    </xf>
    <xf numFmtId="0" fontId="7" fillId="0" borderId="1" xfId="17" applyFont="1" applyFill="1" applyBorder="1" applyAlignment="1">
      <alignment horizontal="center" vertical="center"/>
    </xf>
    <xf numFmtId="0" fontId="7" fillId="0" borderId="1" xfId="12" applyFont="1" applyFill="1" applyBorder="1" applyAlignment="1">
      <alignment horizontal="center" vertical="center"/>
    </xf>
    <xf numFmtId="44" fontId="7" fillId="0" borderId="1" xfId="4" applyNumberFormat="1" applyFont="1" applyFill="1" applyBorder="1" applyAlignment="1">
      <alignment vertical="center"/>
    </xf>
    <xf numFmtId="0" fontId="7" fillId="0" borderId="1" xfId="17" applyFont="1" applyFill="1" applyBorder="1" applyAlignment="1">
      <alignment vertical="center"/>
    </xf>
    <xf numFmtId="0" fontId="7" fillId="0" borderId="1" xfId="12" applyFont="1" applyFill="1" applyBorder="1" applyAlignment="1">
      <alignment vertical="center"/>
    </xf>
    <xf numFmtId="1" fontId="10" fillId="0" borderId="1" xfId="14" applyNumberFormat="1" applyFont="1" applyFill="1" applyBorder="1" applyAlignment="1">
      <alignment horizontal="center" vertical="center" wrapText="1"/>
    </xf>
    <xf numFmtId="0" fontId="9" fillId="0" borderId="0" xfId="9" applyFont="1" applyFill="1" applyBorder="1" applyAlignment="1">
      <alignment vertical="center"/>
    </xf>
    <xf numFmtId="1" fontId="10" fillId="0" borderId="1" xfId="14" applyNumberFormat="1" applyFont="1" applyFill="1" applyBorder="1" applyAlignment="1" applyProtection="1">
      <alignment horizontal="center" vertical="center" wrapText="1"/>
      <protection hidden="1"/>
    </xf>
    <xf numFmtId="0" fontId="18" fillId="0" borderId="1" xfId="16" applyFont="1" applyFill="1" applyBorder="1" applyAlignment="1">
      <alignment horizontal="center" vertical="center"/>
    </xf>
    <xf numFmtId="1" fontId="10" fillId="0" borderId="1" xfId="11" applyNumberFormat="1" applyFont="1" applyFill="1" applyBorder="1" applyAlignment="1">
      <alignment horizontal="center" vertical="center" wrapText="1"/>
    </xf>
    <xf numFmtId="0" fontId="7" fillId="0" borderId="1" xfId="12" applyFont="1" applyFill="1" applyBorder="1" applyAlignment="1">
      <alignment horizontal="center" vertical="center" wrapText="1"/>
    </xf>
    <xf numFmtId="1" fontId="10" fillId="0" borderId="1" xfId="14" applyNumberFormat="1" applyFont="1" applyFill="1" applyBorder="1" applyAlignment="1">
      <alignment horizontal="center" vertical="center"/>
    </xf>
    <xf numFmtId="12" fontId="10" fillId="0" borderId="1" xfId="11" applyNumberFormat="1" applyFont="1" applyFill="1" applyBorder="1" applyAlignment="1">
      <alignment horizontal="center" vertical="center" wrapText="1"/>
    </xf>
    <xf numFmtId="0" fontId="10" fillId="0" borderId="1" xfId="1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9" applyFont="1" applyFill="1" applyAlignment="1">
      <alignment vertical="center"/>
    </xf>
    <xf numFmtId="164" fontId="7" fillId="0" borderId="1" xfId="9" applyNumberFormat="1" applyFont="1" applyFill="1" applyBorder="1" applyAlignment="1">
      <alignment horizontal="center" vertical="center"/>
    </xf>
    <xf numFmtId="1" fontId="7" fillId="0" borderId="1" xfId="9" applyNumberFormat="1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/>
    </xf>
    <xf numFmtId="0" fontId="7" fillId="0" borderId="1" xfId="9" applyFont="1" applyFill="1" applyBorder="1" applyAlignment="1">
      <alignment horizontal="left" vertical="center"/>
    </xf>
    <xf numFmtId="0" fontId="6" fillId="0" borderId="1" xfId="9" applyFont="1" applyFill="1" applyBorder="1" applyAlignment="1">
      <alignment vertical="center"/>
    </xf>
    <xf numFmtId="0" fontId="6" fillId="0" borderId="1" xfId="9" applyFont="1" applyFill="1" applyBorder="1" applyAlignment="1">
      <alignment horizontal="left" vertical="center"/>
    </xf>
    <xf numFmtId="1" fontId="6" fillId="0" borderId="1" xfId="13" applyNumberFormat="1" applyFont="1" applyFill="1" applyBorder="1" applyAlignment="1">
      <alignment horizontal="center" vertical="center" wrapText="1"/>
    </xf>
    <xf numFmtId="0" fontId="6" fillId="0" borderId="1" xfId="17" applyFont="1" applyFill="1" applyBorder="1" applyAlignment="1">
      <alignment horizontal="center" vertical="center"/>
    </xf>
    <xf numFmtId="0" fontId="6" fillId="0" borderId="1" xfId="9" applyFont="1" applyFill="1" applyBorder="1" applyAlignment="1">
      <alignment horizontal="center" vertical="center"/>
    </xf>
    <xf numFmtId="3" fontId="6" fillId="0" borderId="1" xfId="9" applyNumberFormat="1" applyFont="1" applyFill="1" applyBorder="1" applyAlignment="1">
      <alignment horizontal="center" vertical="center"/>
    </xf>
    <xf numFmtId="43" fontId="6" fillId="0" borderId="1" xfId="2" applyNumberFormat="1" applyFont="1" applyFill="1" applyBorder="1" applyAlignment="1">
      <alignment horizontal="right" vertical="center"/>
    </xf>
    <xf numFmtId="43" fontId="6" fillId="0" borderId="1" xfId="9" applyNumberFormat="1" applyFont="1" applyFill="1" applyBorder="1" applyAlignment="1">
      <alignment vertical="center"/>
    </xf>
    <xf numFmtId="1" fontId="22" fillId="0" borderId="1" xfId="11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12" applyFont="1" applyFill="1" applyBorder="1" applyAlignment="1">
      <alignment horizontal="center" vertical="center" wrapText="1"/>
    </xf>
    <xf numFmtId="1" fontId="22" fillId="0" borderId="1" xfId="14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12" applyFont="1" applyFill="1" applyBorder="1" applyAlignment="1">
      <alignment horizontal="center" vertical="center"/>
    </xf>
    <xf numFmtId="1" fontId="22" fillId="0" borderId="1" xfId="15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3" fontId="6" fillId="0" borderId="1" xfId="4" applyNumberFormat="1" applyFont="1" applyFill="1" applyBorder="1" applyAlignment="1">
      <alignment vertical="center"/>
    </xf>
    <xf numFmtId="44" fontId="6" fillId="0" borderId="1" xfId="2" applyNumberFormat="1" applyFont="1" applyFill="1" applyBorder="1" applyAlignment="1">
      <alignment horizontal="right" vertical="center"/>
    </xf>
    <xf numFmtId="44" fontId="6" fillId="0" borderId="1" xfId="4" applyNumberFormat="1" applyFont="1" applyFill="1" applyBorder="1" applyAlignment="1">
      <alignment vertical="center"/>
    </xf>
    <xf numFmtId="0" fontId="8" fillId="0" borderId="0" xfId="9" applyFont="1" applyFill="1" applyBorder="1" applyAlignment="1">
      <alignment vertical="center"/>
    </xf>
    <xf numFmtId="0" fontId="7" fillId="0" borderId="1" xfId="12" applyFont="1" applyFill="1" applyBorder="1" applyAlignment="1">
      <alignment horizontal="left" vertical="center"/>
    </xf>
    <xf numFmtId="0" fontId="20" fillId="0" borderId="2" xfId="16" applyFont="1" applyFill="1" applyBorder="1" applyAlignment="1">
      <alignment vertical="center"/>
    </xf>
    <xf numFmtId="0" fontId="20" fillId="0" borderId="3" xfId="16" applyFont="1" applyFill="1" applyBorder="1" applyAlignment="1">
      <alignment vertical="center"/>
    </xf>
    <xf numFmtId="0" fontId="8" fillId="4" borderId="1" xfId="9" applyFont="1" applyFill="1" applyBorder="1" applyAlignment="1">
      <alignment horizontal="left" vertical="center"/>
    </xf>
    <xf numFmtId="0" fontId="7" fillId="0" borderId="2" xfId="12" applyFont="1" applyFill="1" applyBorder="1" applyAlignment="1">
      <alignment horizontal="left" vertical="center"/>
    </xf>
    <xf numFmtId="0" fontId="7" fillId="0" borderId="3" xfId="12" applyFont="1" applyFill="1" applyBorder="1" applyAlignment="1">
      <alignment horizontal="left" vertical="center"/>
    </xf>
    <xf numFmtId="0" fontId="7" fillId="0" borderId="1" xfId="17" applyFont="1" applyFill="1" applyBorder="1" applyAlignment="1">
      <alignment vertical="center"/>
    </xf>
    <xf numFmtId="0" fontId="7" fillId="0" borderId="2" xfId="12" applyFont="1" applyFill="1" applyBorder="1" applyAlignment="1">
      <alignment vertical="center"/>
    </xf>
    <xf numFmtId="0" fontId="7" fillId="0" borderId="3" xfId="12" applyFont="1" applyFill="1" applyBorder="1" applyAlignment="1">
      <alignment vertical="center"/>
    </xf>
    <xf numFmtId="0" fontId="7" fillId="0" borderId="2" xfId="17" applyFont="1" applyFill="1" applyBorder="1" applyAlignment="1">
      <alignment vertical="center"/>
    </xf>
    <xf numFmtId="0" fontId="7" fillId="0" borderId="3" xfId="17" applyFont="1" applyFill="1" applyBorder="1" applyAlignment="1">
      <alignment vertical="center"/>
    </xf>
    <xf numFmtId="0" fontId="6" fillId="0" borderId="2" xfId="12" applyFont="1" applyFill="1" applyBorder="1" applyAlignment="1">
      <alignment vertical="center"/>
    </xf>
    <xf numFmtId="0" fontId="6" fillId="0" borderId="3" xfId="12" applyFont="1" applyFill="1" applyBorder="1" applyAlignment="1">
      <alignment vertical="center"/>
    </xf>
    <xf numFmtId="0" fontId="23" fillId="0" borderId="2" xfId="16" applyFont="1" applyFill="1" applyBorder="1" applyAlignment="1">
      <alignment vertical="center"/>
    </xf>
    <xf numFmtId="0" fontId="23" fillId="0" borderId="3" xfId="16" applyFont="1" applyFill="1" applyBorder="1" applyAlignment="1">
      <alignment vertical="center"/>
    </xf>
    <xf numFmtId="0" fontId="6" fillId="0" borderId="1" xfId="9" applyFont="1" applyBorder="1" applyAlignment="1">
      <alignment horizontal="right" vertical="center"/>
    </xf>
    <xf numFmtId="0" fontId="15" fillId="2" borderId="1" xfId="9" applyFont="1" applyFill="1" applyBorder="1" applyAlignment="1">
      <alignment horizontal="left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7" fillId="0" borderId="1" xfId="17" applyFont="1" applyFill="1" applyBorder="1" applyAlignment="1">
      <alignment horizontal="left" vertical="center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2" xfId="0" applyFont="1" applyFill="1" applyBorder="1" applyAlignment="1" applyProtection="1">
      <alignment vertical="center" wrapText="1"/>
      <protection locked="0"/>
    </xf>
    <xf numFmtId="0" fontId="7" fillId="0" borderId="3" xfId="0" applyFont="1" applyFill="1" applyBorder="1" applyAlignment="1" applyProtection="1">
      <alignment vertical="center" wrapText="1"/>
      <protection locked="0"/>
    </xf>
    <xf numFmtId="0" fontId="4" fillId="2" borderId="1" xfId="9" applyFont="1" applyFill="1" applyBorder="1" applyAlignment="1">
      <alignment horizontal="center" vertical="center"/>
    </xf>
    <xf numFmtId="0" fontId="5" fillId="0" borderId="1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vertical="center"/>
    </xf>
    <xf numFmtId="0" fontId="6" fillId="2" borderId="1" xfId="9" applyFont="1" applyFill="1" applyBorder="1" applyAlignment="1">
      <alignment horizontal="left" vertical="center"/>
    </xf>
    <xf numFmtId="0" fontId="9" fillId="2" borderId="1" xfId="9" applyFont="1" applyFill="1" applyBorder="1" applyAlignment="1">
      <alignment horizontal="left" vertical="center"/>
    </xf>
    <xf numFmtId="0" fontId="21" fillId="2" borderId="2" xfId="9" applyFont="1" applyFill="1" applyBorder="1" applyAlignment="1">
      <alignment horizontal="center" vertical="center" wrapText="1"/>
    </xf>
    <xf numFmtId="0" fontId="21" fillId="2" borderId="4" xfId="9" applyFont="1" applyFill="1" applyBorder="1" applyAlignment="1">
      <alignment horizontal="center" vertical="center" wrapText="1"/>
    </xf>
    <xf numFmtId="0" fontId="21" fillId="2" borderId="3" xfId="9" applyFont="1" applyFill="1" applyBorder="1" applyAlignment="1">
      <alignment horizontal="center" vertical="center" wrapText="1"/>
    </xf>
    <xf numFmtId="0" fontId="17" fillId="2" borderId="1" xfId="9" applyFont="1" applyFill="1" applyBorder="1" applyAlignment="1">
      <alignment horizontal="left" vertical="center"/>
    </xf>
    <xf numFmtId="0" fontId="6" fillId="0" borderId="1" xfId="9" applyFont="1" applyFill="1" applyBorder="1" applyAlignment="1">
      <alignment vertical="center"/>
    </xf>
    <xf numFmtId="0" fontId="6" fillId="0" borderId="1" xfId="9" applyFont="1" applyFill="1" applyBorder="1" applyAlignment="1">
      <alignment horizontal="left" vertical="center"/>
    </xf>
    <xf numFmtId="0" fontId="9" fillId="0" borderId="1" xfId="9" applyFont="1" applyFill="1" applyBorder="1" applyAlignment="1">
      <alignment horizontal="left" vertical="center"/>
    </xf>
    <xf numFmtId="0" fontId="6" fillId="2" borderId="1" xfId="9" applyFont="1" applyFill="1" applyBorder="1" applyAlignment="1">
      <alignment horizontal="center" vertical="center" wrapText="1"/>
    </xf>
    <xf numFmtId="0" fontId="7" fillId="0" borderId="1" xfId="9" applyFont="1" applyFill="1" applyBorder="1" applyAlignment="1">
      <alignment horizontal="left" vertical="center"/>
    </xf>
  </cellXfs>
  <cellStyles count="19">
    <cellStyle name="Comma 2" xfId="1" xr:uid="{00000000-0005-0000-0000-000000000000}"/>
    <cellStyle name="Comma 3" xfId="2" xr:uid="{00000000-0005-0000-0000-000001000000}"/>
    <cellStyle name="Currency 2" xfId="3" xr:uid="{00000000-0005-0000-0000-000002000000}"/>
    <cellStyle name="Currency 3" xfId="4" xr:uid="{00000000-0005-0000-0000-000003000000}"/>
    <cellStyle name="DATA" xfId="5" xr:uid="{00000000-0005-0000-0000-000004000000}"/>
    <cellStyle name="HEADER" xfId="6" xr:uid="{00000000-0005-0000-0000-000005000000}"/>
    <cellStyle name="Normal" xfId="0" builtinId="0"/>
    <cellStyle name="Normal 1" xfId="7" xr:uid="{00000000-0005-0000-0000-000007000000}"/>
    <cellStyle name="Normal 2" xfId="8" xr:uid="{00000000-0005-0000-0000-000008000000}"/>
    <cellStyle name="Normal 3" xfId="9" xr:uid="{00000000-0005-0000-0000-000009000000}"/>
    <cellStyle name="Normal 4" xfId="10" xr:uid="{00000000-0005-0000-0000-00000A000000}"/>
    <cellStyle name="Normal_ 2014 New Product Launch" xfId="11" xr:uid="{00000000-0005-0000-0000-00000B000000}"/>
    <cellStyle name="Normal_MASTER 2013 - new intros ONLY - working doc" xfId="12" xr:uid="{00000000-0005-0000-0000-00000C000000}"/>
    <cellStyle name="Normal_mugs" xfId="13" xr:uid="{00000000-0005-0000-0000-00000D000000}"/>
    <cellStyle name="Normal_mugs 2" xfId="14" xr:uid="{00000000-0005-0000-0000-00000E000000}"/>
    <cellStyle name="Normal_P&amp;P" xfId="15" xr:uid="{00000000-0005-0000-0000-00000F000000}"/>
    <cellStyle name="Normal_PP Template 1-5-13" xfId="16" xr:uid="{00000000-0005-0000-0000-000010000000}"/>
    <cellStyle name="Style 1" xfId="17" xr:uid="{00000000-0005-0000-0000-000011000000}"/>
    <cellStyle name="SUBTOTAL" xfId="18" xr:uid="{00000000-0005-0000-0000-00001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482600</xdr:colOff>
      <xdr:row>0</xdr:row>
      <xdr:rowOff>165100</xdr:rowOff>
    </xdr:from>
    <xdr:to>
      <xdr:col>8</xdr:col>
      <xdr:colOff>76200</xdr:colOff>
      <xdr:row>0</xdr:row>
      <xdr:rowOff>508000</xdr:rowOff>
    </xdr:to>
    <xdr:pic>
      <xdr:nvPicPr>
        <xdr:cNvPr id="9474" name="Picture 1" descr="PORTMEIRION GROUP_LOGO_SINGLE LINE">
          <a:extLst>
            <a:ext uri="{FF2B5EF4-FFF2-40B4-BE49-F238E27FC236}">
              <a16:creationId xmlns:a16="http://schemas.microsoft.com/office/drawing/2014/main" id="{91924EAE-E6F7-BD46-BB87-1623E83EC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0" y="165100"/>
          <a:ext cx="7175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</xdr:row>
      <xdr:rowOff>76200</xdr:rowOff>
    </xdr:from>
    <xdr:to>
      <xdr:col>2</xdr:col>
      <xdr:colOff>996245</xdr:colOff>
      <xdr:row>1</xdr:row>
      <xdr:rowOff>1092200</xdr:rowOff>
    </xdr:to>
    <xdr:pic>
      <xdr:nvPicPr>
        <xdr:cNvPr id="9475" name="Picture 1">
          <a:extLst>
            <a:ext uri="{FF2B5EF4-FFF2-40B4-BE49-F238E27FC236}">
              <a16:creationId xmlns:a16="http://schemas.microsoft.com/office/drawing/2014/main" id="{D2030AAD-27CD-DE4E-8362-2FCD767F55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723900"/>
          <a:ext cx="2819400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03"/>
  <sheetViews>
    <sheetView tabSelected="1" zoomScale="90" zoomScaleNormal="90" zoomScaleSheetLayoutView="100" workbookViewId="0">
      <selection activeCell="J19" sqref="J19"/>
    </sheetView>
  </sheetViews>
  <sheetFormatPr defaultColWidth="11.453125" defaultRowHeight="12.5" x14ac:dyDescent="0.25"/>
  <cols>
    <col min="1" max="1" width="12" style="17" customWidth="1"/>
    <col min="2" max="2" width="16.453125" style="17" customWidth="1"/>
    <col min="3" max="3" width="19" style="17" customWidth="1"/>
    <col min="4" max="4" width="36.1796875" style="17" customWidth="1"/>
    <col min="5" max="5" width="31" style="17" customWidth="1"/>
    <col min="6" max="6" width="20.6328125" style="17" bestFit="1" customWidth="1"/>
    <col min="7" max="8" width="9.1796875" style="17" customWidth="1"/>
    <col min="9" max="10" width="13.1796875" style="14" customWidth="1"/>
    <col min="11" max="11" width="13.1796875" style="18" customWidth="1"/>
    <col min="12" max="12" width="13.1796875" style="16" customWidth="1"/>
    <col min="13" max="14" width="11.453125" style="16"/>
    <col min="15" max="15" width="18.36328125" style="16" bestFit="1" customWidth="1"/>
    <col min="16" max="16384" width="11.453125" style="16"/>
  </cols>
  <sheetData>
    <row r="1" spans="1:12" s="1" customFormat="1" ht="51" customHeight="1" x14ac:dyDescent="0.25">
      <c r="A1" s="95" t="s">
        <v>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2" s="2" customFormat="1" ht="95.25" customHeight="1" x14ac:dyDescent="0.25">
      <c r="A2" s="100" t="s">
        <v>159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2"/>
    </row>
    <row r="3" spans="1:12" s="2" customFormat="1" ht="12" customHeight="1" x14ac:dyDescent="0.2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</row>
    <row r="4" spans="1:12" s="2" customFormat="1" ht="25.5" customHeight="1" x14ac:dyDescent="0.25">
      <c r="A4" s="97" t="s">
        <v>21</v>
      </c>
      <c r="B4" s="97"/>
      <c r="C4" s="98"/>
      <c r="D4" s="98"/>
      <c r="E4" s="98"/>
      <c r="F4" s="98" t="s">
        <v>13</v>
      </c>
      <c r="G4" s="98"/>
      <c r="H4" s="98"/>
      <c r="I4" s="99"/>
      <c r="J4" s="99"/>
      <c r="K4" s="99"/>
      <c r="L4" s="99"/>
    </row>
    <row r="5" spans="1:12" s="2" customFormat="1" ht="25.5" customHeight="1" x14ac:dyDescent="0.25">
      <c r="A5" s="97" t="s">
        <v>9</v>
      </c>
      <c r="B5" s="97"/>
      <c r="C5" s="98"/>
      <c r="D5" s="98"/>
      <c r="E5" s="98"/>
      <c r="F5" s="98" t="s">
        <v>19</v>
      </c>
      <c r="G5" s="98"/>
      <c r="H5" s="98"/>
      <c r="I5" s="99"/>
      <c r="J5" s="99"/>
      <c r="K5" s="99"/>
      <c r="L5" s="99"/>
    </row>
    <row r="6" spans="1:12" s="3" customFormat="1" ht="25.5" customHeight="1" x14ac:dyDescent="0.25">
      <c r="A6" s="104" t="s">
        <v>10</v>
      </c>
      <c r="B6" s="104"/>
      <c r="C6" s="105"/>
      <c r="D6" s="105"/>
      <c r="E6" s="105"/>
      <c r="F6" s="105" t="s">
        <v>14</v>
      </c>
      <c r="G6" s="105"/>
      <c r="H6" s="105"/>
      <c r="I6" s="106"/>
      <c r="J6" s="106"/>
      <c r="K6" s="106"/>
      <c r="L6" s="106"/>
    </row>
    <row r="7" spans="1:12" s="3" customFormat="1" ht="25.5" customHeight="1" x14ac:dyDescent="0.25">
      <c r="A7" s="97" t="s">
        <v>11</v>
      </c>
      <c r="B7" s="97"/>
      <c r="C7" s="98"/>
      <c r="D7" s="98"/>
      <c r="E7" s="98"/>
      <c r="F7" s="98" t="s">
        <v>15</v>
      </c>
      <c r="G7" s="98"/>
      <c r="H7" s="98"/>
      <c r="I7" s="99"/>
      <c r="J7" s="99"/>
      <c r="K7" s="99"/>
      <c r="L7" s="99"/>
    </row>
    <row r="8" spans="1:12" s="3" customFormat="1" ht="25.5" customHeight="1" x14ac:dyDescent="0.25">
      <c r="A8" s="97" t="s">
        <v>12</v>
      </c>
      <c r="B8" s="97"/>
      <c r="C8" s="98"/>
      <c r="D8" s="98"/>
      <c r="E8" s="98"/>
      <c r="F8" s="98" t="s">
        <v>16</v>
      </c>
      <c r="G8" s="98"/>
      <c r="H8" s="98"/>
      <c r="I8" s="99"/>
      <c r="J8" s="99"/>
      <c r="K8" s="99"/>
      <c r="L8" s="99"/>
    </row>
    <row r="9" spans="1:12" s="2" customFormat="1" ht="25.5" customHeight="1" x14ac:dyDescent="0.25">
      <c r="A9" s="103"/>
      <c r="B9" s="103"/>
      <c r="C9" s="103"/>
      <c r="D9" s="103"/>
      <c r="E9" s="103"/>
      <c r="F9" s="98" t="s">
        <v>17</v>
      </c>
      <c r="G9" s="98"/>
      <c r="H9" s="98"/>
      <c r="I9" s="99"/>
      <c r="J9" s="99"/>
      <c r="K9" s="99"/>
      <c r="L9" s="99"/>
    </row>
    <row r="10" spans="1:12" s="4" customFormat="1" ht="12" customHeight="1" x14ac:dyDescent="0.25">
      <c r="A10" s="96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</row>
    <row r="11" spans="1:12" s="10" customFormat="1" ht="15.5" x14ac:dyDescent="0.25">
      <c r="A11" s="5" t="s">
        <v>6</v>
      </c>
      <c r="B11" s="6" t="s">
        <v>94</v>
      </c>
      <c r="C11" s="7" t="s">
        <v>2</v>
      </c>
      <c r="D11" s="107" t="s">
        <v>22</v>
      </c>
      <c r="E11" s="107"/>
      <c r="F11" s="6" t="s">
        <v>34</v>
      </c>
      <c r="G11" s="6" t="s">
        <v>0</v>
      </c>
      <c r="H11" s="6" t="s">
        <v>1</v>
      </c>
      <c r="I11" s="8" t="s">
        <v>140</v>
      </c>
      <c r="J11" s="8" t="s">
        <v>3</v>
      </c>
      <c r="K11" s="9" t="s">
        <v>4</v>
      </c>
      <c r="L11" s="5" t="s">
        <v>7</v>
      </c>
    </row>
    <row r="12" spans="1:12" s="11" customFormat="1" ht="25.5" customHeight="1" x14ac:dyDescent="0.25">
      <c r="A12" s="76" t="s">
        <v>35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</row>
    <row r="13" spans="1:12" s="41" customFormat="1" ht="25.5" customHeight="1" x14ac:dyDescent="0.25">
      <c r="A13" s="54"/>
      <c r="B13" s="53">
        <v>1651258</v>
      </c>
      <c r="C13" s="53">
        <v>749151651258</v>
      </c>
      <c r="D13" s="108" t="s">
        <v>57</v>
      </c>
      <c r="E13" s="108"/>
      <c r="F13" s="19" t="s">
        <v>36</v>
      </c>
      <c r="G13" s="19" t="s">
        <v>24</v>
      </c>
      <c r="H13" s="19">
        <v>4</v>
      </c>
      <c r="I13" s="22">
        <f t="shared" ref="I13:I20" si="0">J13/0.7</f>
        <v>18.557142857142857</v>
      </c>
      <c r="J13" s="22">
        <v>12.99</v>
      </c>
      <c r="K13" s="22">
        <v>6.5</v>
      </c>
      <c r="L13" s="37">
        <f t="shared" ref="L13:L20" si="1">SUM(A13*K13)</f>
        <v>0</v>
      </c>
    </row>
    <row r="14" spans="1:12" s="41" customFormat="1" ht="25.5" customHeight="1" x14ac:dyDescent="0.25">
      <c r="A14" s="54"/>
      <c r="B14" s="53">
        <v>1651265</v>
      </c>
      <c r="C14" s="53">
        <v>749151651265</v>
      </c>
      <c r="D14" s="108" t="s">
        <v>58</v>
      </c>
      <c r="E14" s="108"/>
      <c r="F14" s="19" t="s">
        <v>36</v>
      </c>
      <c r="G14" s="19" t="s">
        <v>24</v>
      </c>
      <c r="H14" s="19">
        <v>4</v>
      </c>
      <c r="I14" s="23">
        <f t="shared" si="0"/>
        <v>18.557142857142857</v>
      </c>
      <c r="J14" s="23">
        <v>12.99</v>
      </c>
      <c r="K14" s="23">
        <v>6.5</v>
      </c>
      <c r="L14" s="33">
        <f t="shared" si="1"/>
        <v>0</v>
      </c>
    </row>
    <row r="15" spans="1:12" s="41" customFormat="1" ht="25.5" customHeight="1" x14ac:dyDescent="0.25">
      <c r="A15" s="54"/>
      <c r="B15" s="53">
        <v>1651272</v>
      </c>
      <c r="C15" s="53">
        <v>749151651272</v>
      </c>
      <c r="D15" s="108" t="s">
        <v>59</v>
      </c>
      <c r="E15" s="108"/>
      <c r="F15" s="19" t="s">
        <v>36</v>
      </c>
      <c r="G15" s="19" t="s">
        <v>24</v>
      </c>
      <c r="H15" s="19">
        <v>4</v>
      </c>
      <c r="I15" s="23">
        <f t="shared" si="0"/>
        <v>18.557142857142857</v>
      </c>
      <c r="J15" s="23">
        <v>12.99</v>
      </c>
      <c r="K15" s="23">
        <v>6.5</v>
      </c>
      <c r="L15" s="33">
        <f t="shared" si="1"/>
        <v>0</v>
      </c>
    </row>
    <row r="16" spans="1:12" s="41" customFormat="1" ht="25.5" customHeight="1" x14ac:dyDescent="0.25">
      <c r="A16" s="54"/>
      <c r="B16" s="53">
        <v>1651289</v>
      </c>
      <c r="C16" s="53">
        <v>749151651289</v>
      </c>
      <c r="D16" s="108" t="s">
        <v>60</v>
      </c>
      <c r="E16" s="108"/>
      <c r="F16" s="19" t="s">
        <v>36</v>
      </c>
      <c r="G16" s="19" t="s">
        <v>24</v>
      </c>
      <c r="H16" s="19">
        <v>4</v>
      </c>
      <c r="I16" s="23">
        <f t="shared" si="0"/>
        <v>18.557142857142857</v>
      </c>
      <c r="J16" s="23">
        <v>12.99</v>
      </c>
      <c r="K16" s="23">
        <v>6.5</v>
      </c>
      <c r="L16" s="33">
        <f t="shared" si="1"/>
        <v>0</v>
      </c>
    </row>
    <row r="17" spans="1:12" s="72" customFormat="1" ht="25.5" customHeight="1" x14ac:dyDescent="0.25">
      <c r="A17" s="56"/>
      <c r="B17" s="63">
        <v>1675100</v>
      </c>
      <c r="C17" s="67">
        <v>749151675100</v>
      </c>
      <c r="D17" s="105" t="s">
        <v>182</v>
      </c>
      <c r="E17" s="105"/>
      <c r="F17" s="59" t="s">
        <v>36</v>
      </c>
      <c r="G17" s="59" t="s">
        <v>24</v>
      </c>
      <c r="H17" s="59">
        <v>4</v>
      </c>
      <c r="I17" s="70">
        <f t="shared" si="0"/>
        <v>18.557142857142857</v>
      </c>
      <c r="J17" s="70">
        <v>12.99</v>
      </c>
      <c r="K17" s="70">
        <v>6.5</v>
      </c>
      <c r="L17" s="71">
        <f t="shared" si="1"/>
        <v>0</v>
      </c>
    </row>
    <row r="18" spans="1:12" s="72" customFormat="1" ht="25.5" customHeight="1" x14ac:dyDescent="0.25">
      <c r="A18" s="56"/>
      <c r="B18" s="63">
        <v>1675162</v>
      </c>
      <c r="C18" s="67">
        <v>749151675162</v>
      </c>
      <c r="D18" s="105" t="s">
        <v>183</v>
      </c>
      <c r="E18" s="105"/>
      <c r="F18" s="59" t="s">
        <v>36</v>
      </c>
      <c r="G18" s="59" t="s">
        <v>24</v>
      </c>
      <c r="H18" s="59">
        <v>4</v>
      </c>
      <c r="I18" s="61">
        <f>J18/0.7</f>
        <v>18.557142857142857</v>
      </c>
      <c r="J18" s="61">
        <v>12.99</v>
      </c>
      <c r="K18" s="61">
        <v>6.5</v>
      </c>
      <c r="L18" s="69">
        <f>SUM(A18*K18)</f>
        <v>0</v>
      </c>
    </row>
    <row r="19" spans="1:12" s="72" customFormat="1" ht="25.5" customHeight="1" x14ac:dyDescent="0.25">
      <c r="A19" s="56"/>
      <c r="B19" s="63">
        <v>1675186</v>
      </c>
      <c r="C19" s="67">
        <v>749151675186</v>
      </c>
      <c r="D19" s="105" t="s">
        <v>184</v>
      </c>
      <c r="E19" s="105"/>
      <c r="F19" s="59" t="s">
        <v>36</v>
      </c>
      <c r="G19" s="59" t="s">
        <v>24</v>
      </c>
      <c r="H19" s="59">
        <v>4</v>
      </c>
      <c r="I19" s="61">
        <f>J19/0.7</f>
        <v>18.557142857142857</v>
      </c>
      <c r="J19" s="61">
        <v>12.99</v>
      </c>
      <c r="K19" s="61">
        <v>6.5</v>
      </c>
      <c r="L19" s="69">
        <f>SUM(A19*K19)</f>
        <v>0</v>
      </c>
    </row>
    <row r="20" spans="1:12" s="72" customFormat="1" ht="25.5" customHeight="1" x14ac:dyDescent="0.25">
      <c r="A20" s="56"/>
      <c r="B20" s="63">
        <v>1675209</v>
      </c>
      <c r="C20" s="67">
        <v>749151675209</v>
      </c>
      <c r="D20" s="105" t="s">
        <v>185</v>
      </c>
      <c r="E20" s="105"/>
      <c r="F20" s="59" t="s">
        <v>36</v>
      </c>
      <c r="G20" s="59" t="s">
        <v>24</v>
      </c>
      <c r="H20" s="59">
        <v>4</v>
      </c>
      <c r="I20" s="61">
        <f t="shared" si="0"/>
        <v>18.557142857142857</v>
      </c>
      <c r="J20" s="61">
        <v>12.99</v>
      </c>
      <c r="K20" s="61">
        <v>6.5</v>
      </c>
      <c r="L20" s="69">
        <f t="shared" si="1"/>
        <v>0</v>
      </c>
    </row>
    <row r="21" spans="1:12" s="11" customFormat="1" ht="25.5" customHeight="1" x14ac:dyDescent="0.25">
      <c r="A21" s="76" t="s">
        <v>23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</row>
    <row r="22" spans="1:12" s="50" customFormat="1" ht="25.5" customHeight="1" x14ac:dyDescent="0.25">
      <c r="A22" s="31"/>
      <c r="B22" s="34">
        <v>1553231</v>
      </c>
      <c r="C22" s="34">
        <v>749151553231</v>
      </c>
      <c r="D22" s="91" t="s">
        <v>61</v>
      </c>
      <c r="E22" s="91"/>
      <c r="F22" s="35" t="s">
        <v>101</v>
      </c>
      <c r="G22" s="51" t="s">
        <v>24</v>
      </c>
      <c r="H22" s="52">
        <v>6</v>
      </c>
      <c r="I22" s="22">
        <v>14.3</v>
      </c>
      <c r="J22" s="22">
        <v>9.99</v>
      </c>
      <c r="K22" s="22">
        <v>5</v>
      </c>
      <c r="L22" s="37">
        <f t="shared" ref="L22:L45" si="2">SUM(A22*K22)</f>
        <v>0</v>
      </c>
    </row>
    <row r="23" spans="1:12" s="50" customFormat="1" ht="25.5" customHeight="1" x14ac:dyDescent="0.25">
      <c r="A23" s="31"/>
      <c r="B23" s="34">
        <v>1553194</v>
      </c>
      <c r="C23" s="34">
        <v>749151553194</v>
      </c>
      <c r="D23" s="91" t="s">
        <v>62</v>
      </c>
      <c r="E23" s="91"/>
      <c r="F23" s="35" t="s">
        <v>101</v>
      </c>
      <c r="G23" s="51" t="s">
        <v>24</v>
      </c>
      <c r="H23" s="52">
        <v>6</v>
      </c>
      <c r="I23" s="23">
        <v>14.3</v>
      </c>
      <c r="J23" s="23">
        <v>9.99</v>
      </c>
      <c r="K23" s="23">
        <v>5</v>
      </c>
      <c r="L23" s="33">
        <f t="shared" si="2"/>
        <v>0</v>
      </c>
    </row>
    <row r="24" spans="1:12" s="50" customFormat="1" ht="25.5" customHeight="1" x14ac:dyDescent="0.25">
      <c r="A24" s="31"/>
      <c r="B24" s="34">
        <v>1553217</v>
      </c>
      <c r="C24" s="34">
        <v>749151553217</v>
      </c>
      <c r="D24" s="91" t="s">
        <v>63</v>
      </c>
      <c r="E24" s="91"/>
      <c r="F24" s="35" t="s">
        <v>101</v>
      </c>
      <c r="G24" s="51" t="s">
        <v>24</v>
      </c>
      <c r="H24" s="52">
        <v>6</v>
      </c>
      <c r="I24" s="23">
        <v>14.3</v>
      </c>
      <c r="J24" s="23">
        <v>9.99</v>
      </c>
      <c r="K24" s="23">
        <v>5</v>
      </c>
      <c r="L24" s="33">
        <f t="shared" si="2"/>
        <v>0</v>
      </c>
    </row>
    <row r="25" spans="1:12" s="50" customFormat="1" ht="25.5" customHeight="1" x14ac:dyDescent="0.25">
      <c r="A25" s="31"/>
      <c r="B25" s="34">
        <v>1572676</v>
      </c>
      <c r="C25" s="34">
        <v>749151572676</v>
      </c>
      <c r="D25" s="73" t="s">
        <v>64</v>
      </c>
      <c r="E25" s="73"/>
      <c r="F25" s="35" t="s">
        <v>101</v>
      </c>
      <c r="G25" s="51" t="s">
        <v>24</v>
      </c>
      <c r="H25" s="52">
        <v>6</v>
      </c>
      <c r="I25" s="23">
        <v>14.3</v>
      </c>
      <c r="J25" s="23">
        <v>9.99</v>
      </c>
      <c r="K25" s="23">
        <v>5</v>
      </c>
      <c r="L25" s="33">
        <f t="shared" si="2"/>
        <v>0</v>
      </c>
    </row>
    <row r="26" spans="1:12" s="50" customFormat="1" ht="25.5" customHeight="1" x14ac:dyDescent="0.25">
      <c r="A26" s="31"/>
      <c r="B26" s="34">
        <v>1572690</v>
      </c>
      <c r="C26" s="34">
        <v>749151572690</v>
      </c>
      <c r="D26" s="73" t="s">
        <v>65</v>
      </c>
      <c r="E26" s="73"/>
      <c r="F26" s="35" t="s">
        <v>101</v>
      </c>
      <c r="G26" s="51" t="s">
        <v>24</v>
      </c>
      <c r="H26" s="52">
        <v>6</v>
      </c>
      <c r="I26" s="23">
        <v>14.3</v>
      </c>
      <c r="J26" s="23">
        <v>9.99</v>
      </c>
      <c r="K26" s="23">
        <v>5</v>
      </c>
      <c r="L26" s="33">
        <f t="shared" si="2"/>
        <v>0</v>
      </c>
    </row>
    <row r="27" spans="1:12" s="50" customFormat="1" ht="25.5" customHeight="1" x14ac:dyDescent="0.25">
      <c r="A27" s="31"/>
      <c r="B27" s="34">
        <v>1572720</v>
      </c>
      <c r="C27" s="34">
        <v>749151572720</v>
      </c>
      <c r="D27" s="73" t="s">
        <v>66</v>
      </c>
      <c r="E27" s="73"/>
      <c r="F27" s="35" t="s">
        <v>101</v>
      </c>
      <c r="G27" s="51" t="s">
        <v>24</v>
      </c>
      <c r="H27" s="52">
        <v>6</v>
      </c>
      <c r="I27" s="23">
        <v>14.3</v>
      </c>
      <c r="J27" s="23">
        <v>9.99</v>
      </c>
      <c r="K27" s="23">
        <v>5</v>
      </c>
      <c r="L27" s="33">
        <f t="shared" si="2"/>
        <v>0</v>
      </c>
    </row>
    <row r="28" spans="1:12" s="50" customFormat="1" ht="25.5" customHeight="1" x14ac:dyDescent="0.25">
      <c r="A28" s="31"/>
      <c r="B28" s="34">
        <v>1572737</v>
      </c>
      <c r="C28" s="34">
        <v>749151572737</v>
      </c>
      <c r="D28" s="73" t="s">
        <v>67</v>
      </c>
      <c r="E28" s="73"/>
      <c r="F28" s="35" t="s">
        <v>101</v>
      </c>
      <c r="G28" s="51" t="s">
        <v>24</v>
      </c>
      <c r="H28" s="52">
        <v>6</v>
      </c>
      <c r="I28" s="23">
        <v>14.3</v>
      </c>
      <c r="J28" s="23">
        <v>9.99</v>
      </c>
      <c r="K28" s="23">
        <v>5</v>
      </c>
      <c r="L28" s="33">
        <f t="shared" si="2"/>
        <v>0</v>
      </c>
    </row>
    <row r="29" spans="1:12" s="50" customFormat="1" ht="25.5" customHeight="1" x14ac:dyDescent="0.25">
      <c r="A29" s="31"/>
      <c r="B29" s="34">
        <v>1572744</v>
      </c>
      <c r="C29" s="34">
        <v>749151572744</v>
      </c>
      <c r="D29" s="73" t="s">
        <v>68</v>
      </c>
      <c r="E29" s="73"/>
      <c r="F29" s="35" t="s">
        <v>101</v>
      </c>
      <c r="G29" s="51" t="s">
        <v>24</v>
      </c>
      <c r="H29" s="52">
        <v>6</v>
      </c>
      <c r="I29" s="23">
        <v>14.3</v>
      </c>
      <c r="J29" s="23">
        <v>9.99</v>
      </c>
      <c r="K29" s="23">
        <v>5</v>
      </c>
      <c r="L29" s="33">
        <f t="shared" si="2"/>
        <v>0</v>
      </c>
    </row>
    <row r="30" spans="1:12" s="50" customFormat="1" ht="25.5" customHeight="1" x14ac:dyDescent="0.25">
      <c r="A30" s="31"/>
      <c r="B30" s="34">
        <v>1594616</v>
      </c>
      <c r="C30" s="34">
        <v>749151594616</v>
      </c>
      <c r="D30" s="73" t="s">
        <v>69</v>
      </c>
      <c r="E30" s="73"/>
      <c r="F30" s="35" t="s">
        <v>101</v>
      </c>
      <c r="G30" s="51" t="s">
        <v>24</v>
      </c>
      <c r="H30" s="52">
        <v>6</v>
      </c>
      <c r="I30" s="23">
        <v>14.3</v>
      </c>
      <c r="J30" s="23">
        <v>9.99</v>
      </c>
      <c r="K30" s="23">
        <v>5</v>
      </c>
      <c r="L30" s="33">
        <f t="shared" si="2"/>
        <v>0</v>
      </c>
    </row>
    <row r="31" spans="1:12" s="50" customFormat="1" ht="25.5" customHeight="1" x14ac:dyDescent="0.25">
      <c r="A31" s="31"/>
      <c r="B31" s="34">
        <v>1594579</v>
      </c>
      <c r="C31" s="34">
        <v>749151594579</v>
      </c>
      <c r="D31" s="73" t="s">
        <v>70</v>
      </c>
      <c r="E31" s="73"/>
      <c r="F31" s="35" t="s">
        <v>101</v>
      </c>
      <c r="G31" s="51" t="s">
        <v>24</v>
      </c>
      <c r="H31" s="52">
        <v>6</v>
      </c>
      <c r="I31" s="23">
        <v>14.3</v>
      </c>
      <c r="J31" s="23">
        <v>9.99</v>
      </c>
      <c r="K31" s="23">
        <v>5</v>
      </c>
      <c r="L31" s="33">
        <f t="shared" si="2"/>
        <v>0</v>
      </c>
    </row>
    <row r="32" spans="1:12" s="50" customFormat="1" ht="25.5" customHeight="1" x14ac:dyDescent="0.25">
      <c r="A32" s="31"/>
      <c r="B32" s="34">
        <v>1594630</v>
      </c>
      <c r="C32" s="34">
        <v>749151594630</v>
      </c>
      <c r="D32" s="73" t="s">
        <v>71</v>
      </c>
      <c r="E32" s="73"/>
      <c r="F32" s="35" t="s">
        <v>101</v>
      </c>
      <c r="G32" s="51" t="s">
        <v>24</v>
      </c>
      <c r="H32" s="52">
        <v>6</v>
      </c>
      <c r="I32" s="23">
        <v>14.3</v>
      </c>
      <c r="J32" s="23">
        <v>9.99</v>
      </c>
      <c r="K32" s="23">
        <v>5</v>
      </c>
      <c r="L32" s="33">
        <f t="shared" si="2"/>
        <v>0</v>
      </c>
    </row>
    <row r="33" spans="1:12" s="50" customFormat="1" ht="25.5" customHeight="1" x14ac:dyDescent="0.25">
      <c r="A33" s="31"/>
      <c r="B33" s="34">
        <v>1594593</v>
      </c>
      <c r="C33" s="34">
        <v>749151594593</v>
      </c>
      <c r="D33" s="73" t="s">
        <v>72</v>
      </c>
      <c r="E33" s="73"/>
      <c r="F33" s="35" t="s">
        <v>101</v>
      </c>
      <c r="G33" s="51" t="s">
        <v>24</v>
      </c>
      <c r="H33" s="52">
        <v>6</v>
      </c>
      <c r="I33" s="23">
        <v>14.3</v>
      </c>
      <c r="J33" s="23">
        <v>9.99</v>
      </c>
      <c r="K33" s="23">
        <v>5</v>
      </c>
      <c r="L33" s="33">
        <f t="shared" si="2"/>
        <v>0</v>
      </c>
    </row>
    <row r="34" spans="1:12" s="30" customFormat="1" ht="25.5" customHeight="1" x14ac:dyDescent="0.25">
      <c r="A34" s="26"/>
      <c r="B34" s="21">
        <v>1646452</v>
      </c>
      <c r="C34" s="27">
        <v>749151646452</v>
      </c>
      <c r="D34" s="74" t="s">
        <v>126</v>
      </c>
      <c r="E34" s="75"/>
      <c r="F34" s="28" t="s">
        <v>101</v>
      </c>
      <c r="G34" s="19" t="s">
        <v>24</v>
      </c>
      <c r="H34" s="29">
        <v>6</v>
      </c>
      <c r="I34" s="23">
        <v>14.3</v>
      </c>
      <c r="J34" s="23">
        <f t="shared" ref="J34:J40" si="3">(K34*2)-0.01</f>
        <v>9.99</v>
      </c>
      <c r="K34" s="23">
        <v>5</v>
      </c>
      <c r="L34" s="33">
        <f t="shared" si="2"/>
        <v>0</v>
      </c>
    </row>
    <row r="35" spans="1:12" s="30" customFormat="1" ht="25.5" customHeight="1" x14ac:dyDescent="0.25">
      <c r="A35" s="26"/>
      <c r="B35" s="21">
        <v>1649613</v>
      </c>
      <c r="C35" s="27" t="s">
        <v>122</v>
      </c>
      <c r="D35" s="74" t="s">
        <v>113</v>
      </c>
      <c r="E35" s="75"/>
      <c r="F35" s="28" t="s">
        <v>101</v>
      </c>
      <c r="G35" s="19" t="s">
        <v>24</v>
      </c>
      <c r="H35" s="29">
        <v>6</v>
      </c>
      <c r="I35" s="23">
        <v>14.3</v>
      </c>
      <c r="J35" s="23">
        <f t="shared" si="3"/>
        <v>9.99</v>
      </c>
      <c r="K35" s="23">
        <v>5</v>
      </c>
      <c r="L35" s="33">
        <f t="shared" si="2"/>
        <v>0</v>
      </c>
    </row>
    <row r="36" spans="1:12" s="30" customFormat="1" ht="25.5" customHeight="1" x14ac:dyDescent="0.25">
      <c r="A36" s="26"/>
      <c r="B36" s="21">
        <v>1649590</v>
      </c>
      <c r="C36" s="27" t="s">
        <v>123</v>
      </c>
      <c r="D36" s="74" t="s">
        <v>127</v>
      </c>
      <c r="E36" s="75"/>
      <c r="F36" s="28" t="s">
        <v>101</v>
      </c>
      <c r="G36" s="19" t="s">
        <v>24</v>
      </c>
      <c r="H36" s="29">
        <v>6</v>
      </c>
      <c r="I36" s="23">
        <v>14.3</v>
      </c>
      <c r="J36" s="23">
        <f t="shared" si="3"/>
        <v>9.99</v>
      </c>
      <c r="K36" s="23">
        <v>5</v>
      </c>
      <c r="L36" s="33">
        <f t="shared" si="2"/>
        <v>0</v>
      </c>
    </row>
    <row r="37" spans="1:12" s="30" customFormat="1" ht="25.5" customHeight="1" x14ac:dyDescent="0.25">
      <c r="A37" s="26"/>
      <c r="B37" s="21">
        <v>1651159</v>
      </c>
      <c r="C37" s="27">
        <v>749151651159</v>
      </c>
      <c r="D37" s="74" t="s">
        <v>128</v>
      </c>
      <c r="E37" s="75"/>
      <c r="F37" s="28" t="s">
        <v>101</v>
      </c>
      <c r="G37" s="19" t="s">
        <v>24</v>
      </c>
      <c r="H37" s="29">
        <v>6</v>
      </c>
      <c r="I37" s="23">
        <v>14.3</v>
      </c>
      <c r="J37" s="23">
        <f t="shared" si="3"/>
        <v>9.99</v>
      </c>
      <c r="K37" s="23">
        <v>5</v>
      </c>
      <c r="L37" s="33">
        <f t="shared" si="2"/>
        <v>0</v>
      </c>
    </row>
    <row r="38" spans="1:12" s="30" customFormat="1" ht="25.5" customHeight="1" x14ac:dyDescent="0.25">
      <c r="A38" s="26"/>
      <c r="B38" s="21">
        <v>1624139</v>
      </c>
      <c r="C38" s="27">
        <v>749151624139</v>
      </c>
      <c r="D38" s="74" t="s">
        <v>141</v>
      </c>
      <c r="E38" s="75"/>
      <c r="F38" s="28" t="s">
        <v>101</v>
      </c>
      <c r="G38" s="19" t="s">
        <v>24</v>
      </c>
      <c r="H38" s="29">
        <v>6</v>
      </c>
      <c r="I38" s="23">
        <v>14.3</v>
      </c>
      <c r="J38" s="23">
        <f t="shared" si="3"/>
        <v>9.99</v>
      </c>
      <c r="K38" s="23">
        <v>5</v>
      </c>
      <c r="L38" s="33">
        <f t="shared" ref="L38" si="4">SUM(A38*K38)</f>
        <v>0</v>
      </c>
    </row>
    <row r="39" spans="1:12" s="30" customFormat="1" ht="25.5" customHeight="1" x14ac:dyDescent="0.25">
      <c r="A39" s="26"/>
      <c r="B39" s="21">
        <v>1679634</v>
      </c>
      <c r="C39" s="27">
        <v>749151679634</v>
      </c>
      <c r="D39" s="74" t="s">
        <v>142</v>
      </c>
      <c r="E39" s="75"/>
      <c r="F39" s="28" t="s">
        <v>101</v>
      </c>
      <c r="G39" s="19" t="s">
        <v>24</v>
      </c>
      <c r="H39" s="29">
        <v>6</v>
      </c>
      <c r="I39" s="23">
        <v>14.3</v>
      </c>
      <c r="J39" s="23">
        <f t="shared" si="3"/>
        <v>9.99</v>
      </c>
      <c r="K39" s="23">
        <v>5</v>
      </c>
      <c r="L39" s="33">
        <f t="shared" ref="L39:L40" si="5">SUM(A39*K39)</f>
        <v>0</v>
      </c>
    </row>
    <row r="40" spans="1:12" s="30" customFormat="1" ht="25.5" customHeight="1" x14ac:dyDescent="0.25">
      <c r="A40" s="26"/>
      <c r="B40" s="21">
        <v>1682696</v>
      </c>
      <c r="C40" s="27" t="s">
        <v>144</v>
      </c>
      <c r="D40" s="74" t="s">
        <v>143</v>
      </c>
      <c r="E40" s="75"/>
      <c r="F40" s="28" t="s">
        <v>101</v>
      </c>
      <c r="G40" s="19" t="s">
        <v>24</v>
      </c>
      <c r="H40" s="29">
        <v>6</v>
      </c>
      <c r="I40" s="23">
        <v>14.3</v>
      </c>
      <c r="J40" s="23">
        <f t="shared" si="3"/>
        <v>9.99</v>
      </c>
      <c r="K40" s="23">
        <v>5</v>
      </c>
      <c r="L40" s="33">
        <f t="shared" si="5"/>
        <v>0</v>
      </c>
    </row>
    <row r="41" spans="1:12" s="30" customFormat="1" ht="25.5" customHeight="1" x14ac:dyDescent="0.25">
      <c r="A41" s="26"/>
      <c r="B41" s="21">
        <v>1624160</v>
      </c>
      <c r="C41" s="27">
        <v>749151624160</v>
      </c>
      <c r="D41" s="74" t="s">
        <v>157</v>
      </c>
      <c r="E41" s="75"/>
      <c r="F41" s="28" t="s">
        <v>101</v>
      </c>
      <c r="G41" s="19" t="s">
        <v>24</v>
      </c>
      <c r="H41" s="29">
        <v>6</v>
      </c>
      <c r="I41" s="23">
        <v>14.3</v>
      </c>
      <c r="J41" s="23">
        <f t="shared" ref="J41" si="6">(K41*2)-0.01</f>
        <v>9.99</v>
      </c>
      <c r="K41" s="23">
        <v>5</v>
      </c>
      <c r="L41" s="33">
        <f t="shared" ref="L41" si="7">SUM(A41*K41)</f>
        <v>0</v>
      </c>
    </row>
    <row r="42" spans="1:12" s="30" customFormat="1" ht="25.5" customHeight="1" x14ac:dyDescent="0.25">
      <c r="A42" s="26"/>
      <c r="B42" s="53">
        <v>1651302</v>
      </c>
      <c r="C42" s="53">
        <v>749151651302</v>
      </c>
      <c r="D42" s="73" t="s">
        <v>61</v>
      </c>
      <c r="E42" s="73"/>
      <c r="F42" s="35" t="s">
        <v>102</v>
      </c>
      <c r="G42" s="51" t="s">
        <v>24</v>
      </c>
      <c r="H42" s="52">
        <v>4</v>
      </c>
      <c r="I42" s="23">
        <f t="shared" ref="I42:I45" si="8">J42/0.7</f>
        <v>18.557142857142857</v>
      </c>
      <c r="J42" s="23">
        <v>12.99</v>
      </c>
      <c r="K42" s="23">
        <v>6.5</v>
      </c>
      <c r="L42" s="33">
        <f t="shared" si="2"/>
        <v>0</v>
      </c>
    </row>
    <row r="43" spans="1:12" s="30" customFormat="1" ht="25.5" customHeight="1" x14ac:dyDescent="0.25">
      <c r="A43" s="26"/>
      <c r="B43" s="53">
        <v>1651319</v>
      </c>
      <c r="C43" s="53">
        <v>749151651319</v>
      </c>
      <c r="D43" s="73" t="s">
        <v>62</v>
      </c>
      <c r="E43" s="73"/>
      <c r="F43" s="35" t="s">
        <v>102</v>
      </c>
      <c r="G43" s="51" t="s">
        <v>24</v>
      </c>
      <c r="H43" s="52">
        <v>4</v>
      </c>
      <c r="I43" s="23">
        <f t="shared" si="8"/>
        <v>18.557142857142857</v>
      </c>
      <c r="J43" s="23">
        <v>12.99</v>
      </c>
      <c r="K43" s="23">
        <v>6.5</v>
      </c>
      <c r="L43" s="33">
        <f t="shared" si="2"/>
        <v>0</v>
      </c>
    </row>
    <row r="44" spans="1:12" s="30" customFormat="1" ht="25.5" customHeight="1" x14ac:dyDescent="0.25">
      <c r="A44" s="26"/>
      <c r="B44" s="53">
        <v>1651326</v>
      </c>
      <c r="C44" s="53">
        <v>749151651326</v>
      </c>
      <c r="D44" s="73" t="s">
        <v>63</v>
      </c>
      <c r="E44" s="73"/>
      <c r="F44" s="35" t="s">
        <v>102</v>
      </c>
      <c r="G44" s="51" t="s">
        <v>24</v>
      </c>
      <c r="H44" s="52">
        <v>4</v>
      </c>
      <c r="I44" s="23">
        <f t="shared" si="8"/>
        <v>18.557142857142857</v>
      </c>
      <c r="J44" s="23">
        <v>12.99</v>
      </c>
      <c r="K44" s="23">
        <v>6.5</v>
      </c>
      <c r="L44" s="33">
        <f t="shared" si="2"/>
        <v>0</v>
      </c>
    </row>
    <row r="45" spans="1:12" s="30" customFormat="1" ht="25.5" customHeight="1" x14ac:dyDescent="0.25">
      <c r="A45" s="26"/>
      <c r="B45" s="53">
        <v>1651333</v>
      </c>
      <c r="C45" s="53">
        <v>749151651333</v>
      </c>
      <c r="D45" s="73" t="s">
        <v>69</v>
      </c>
      <c r="E45" s="73"/>
      <c r="F45" s="35" t="s">
        <v>102</v>
      </c>
      <c r="G45" s="51" t="s">
        <v>24</v>
      </c>
      <c r="H45" s="52">
        <v>4</v>
      </c>
      <c r="I45" s="23">
        <f t="shared" si="8"/>
        <v>18.557142857142857</v>
      </c>
      <c r="J45" s="23">
        <v>12.99</v>
      </c>
      <c r="K45" s="23">
        <v>6.5</v>
      </c>
      <c r="L45" s="33">
        <f t="shared" si="2"/>
        <v>0</v>
      </c>
    </row>
    <row r="46" spans="1:12" s="30" customFormat="1" ht="25.5" customHeight="1" x14ac:dyDescent="0.25">
      <c r="A46" s="26"/>
      <c r="B46" s="21">
        <v>1682672</v>
      </c>
      <c r="C46" s="27" t="s">
        <v>153</v>
      </c>
      <c r="D46" s="74" t="s">
        <v>145</v>
      </c>
      <c r="E46" s="75"/>
      <c r="F46" s="28" t="s">
        <v>102</v>
      </c>
      <c r="G46" s="19" t="s">
        <v>24</v>
      </c>
      <c r="H46" s="29">
        <v>4</v>
      </c>
      <c r="I46" s="23">
        <f t="shared" ref="I46" si="9">J46/0.7</f>
        <v>18.557142857142857</v>
      </c>
      <c r="J46" s="23">
        <v>12.99</v>
      </c>
      <c r="K46" s="23">
        <v>6.5</v>
      </c>
      <c r="L46" s="33">
        <f t="shared" ref="L46" si="10">SUM(A46*K46)</f>
        <v>0</v>
      </c>
    </row>
    <row r="47" spans="1:12" s="30" customFormat="1" ht="25.5" customHeight="1" x14ac:dyDescent="0.25">
      <c r="A47" s="26"/>
      <c r="B47" s="21">
        <v>1682719</v>
      </c>
      <c r="C47" s="27" t="s">
        <v>154</v>
      </c>
      <c r="D47" s="74" t="s">
        <v>146</v>
      </c>
      <c r="E47" s="75"/>
      <c r="F47" s="28" t="s">
        <v>102</v>
      </c>
      <c r="G47" s="19" t="s">
        <v>24</v>
      </c>
      <c r="H47" s="29">
        <v>4</v>
      </c>
      <c r="I47" s="23">
        <f t="shared" ref="I47:I50" si="11">J47/0.7</f>
        <v>18.557142857142857</v>
      </c>
      <c r="J47" s="23">
        <v>12.99</v>
      </c>
      <c r="K47" s="23">
        <v>6.5</v>
      </c>
      <c r="L47" s="33">
        <f t="shared" ref="L47:L50" si="12">SUM(A47*K47)</f>
        <v>0</v>
      </c>
    </row>
    <row r="48" spans="1:12" s="30" customFormat="1" ht="25.5" customHeight="1" x14ac:dyDescent="0.25">
      <c r="A48" s="26"/>
      <c r="B48" s="21">
        <v>1682733</v>
      </c>
      <c r="C48" s="27" t="s">
        <v>155</v>
      </c>
      <c r="D48" s="74" t="s">
        <v>147</v>
      </c>
      <c r="E48" s="75"/>
      <c r="F48" s="28" t="s">
        <v>102</v>
      </c>
      <c r="G48" s="19" t="s">
        <v>24</v>
      </c>
      <c r="H48" s="29">
        <v>4</v>
      </c>
      <c r="I48" s="23">
        <f t="shared" si="11"/>
        <v>18.557142857142857</v>
      </c>
      <c r="J48" s="23">
        <v>12.99</v>
      </c>
      <c r="K48" s="23">
        <v>6.5</v>
      </c>
      <c r="L48" s="33">
        <f t="shared" si="12"/>
        <v>0</v>
      </c>
    </row>
    <row r="49" spans="1:12" s="30" customFormat="1" ht="25.5" customHeight="1" x14ac:dyDescent="0.25">
      <c r="A49" s="26"/>
      <c r="B49" s="21">
        <v>1682757</v>
      </c>
      <c r="C49" s="27">
        <v>749151682757</v>
      </c>
      <c r="D49" s="74" t="s">
        <v>150</v>
      </c>
      <c r="E49" s="75"/>
      <c r="F49" s="28" t="s">
        <v>102</v>
      </c>
      <c r="G49" s="19" t="s">
        <v>24</v>
      </c>
      <c r="H49" s="29">
        <v>4</v>
      </c>
      <c r="I49" s="23">
        <f t="shared" si="11"/>
        <v>18.557142857142857</v>
      </c>
      <c r="J49" s="23">
        <v>12.99</v>
      </c>
      <c r="K49" s="23">
        <v>6.5</v>
      </c>
      <c r="L49" s="33">
        <f t="shared" si="12"/>
        <v>0</v>
      </c>
    </row>
    <row r="50" spans="1:12" s="50" customFormat="1" ht="25.5" customHeight="1" x14ac:dyDescent="0.25">
      <c r="A50" s="55"/>
      <c r="B50" s="63">
        <v>1644267</v>
      </c>
      <c r="C50" s="67">
        <v>749151644267</v>
      </c>
      <c r="D50" s="86" t="s">
        <v>161</v>
      </c>
      <c r="E50" s="87"/>
      <c r="F50" s="68" t="s">
        <v>102</v>
      </c>
      <c r="G50" s="59" t="s">
        <v>24</v>
      </c>
      <c r="H50" s="60">
        <v>1</v>
      </c>
      <c r="I50" s="61">
        <f t="shared" si="11"/>
        <v>18.557142857142857</v>
      </c>
      <c r="J50" s="61">
        <v>12.99</v>
      </c>
      <c r="K50" s="61">
        <v>6.5</v>
      </c>
      <c r="L50" s="69">
        <f t="shared" si="12"/>
        <v>0</v>
      </c>
    </row>
    <row r="51" spans="1:12" s="50" customFormat="1" ht="25.5" customHeight="1" x14ac:dyDescent="0.25">
      <c r="A51" s="55"/>
      <c r="B51" s="63">
        <v>1700635</v>
      </c>
      <c r="C51" s="67">
        <v>749151700635</v>
      </c>
      <c r="D51" s="86" t="s">
        <v>162</v>
      </c>
      <c r="E51" s="87"/>
      <c r="F51" s="68" t="s">
        <v>102</v>
      </c>
      <c r="G51" s="59" t="s">
        <v>24</v>
      </c>
      <c r="H51" s="60">
        <v>1</v>
      </c>
      <c r="I51" s="61">
        <f t="shared" ref="I51:I53" si="13">J51/0.7</f>
        <v>18.557142857142857</v>
      </c>
      <c r="J51" s="61">
        <v>12.99</v>
      </c>
      <c r="K51" s="61">
        <v>6.5</v>
      </c>
      <c r="L51" s="69">
        <f t="shared" ref="L51:L53" si="14">SUM(A51*K51)</f>
        <v>0</v>
      </c>
    </row>
    <row r="52" spans="1:12" s="50" customFormat="1" ht="25" customHeight="1" x14ac:dyDescent="0.25">
      <c r="A52" s="55"/>
      <c r="B52" s="63">
        <v>1700628</v>
      </c>
      <c r="C52" s="67">
        <v>749151700628</v>
      </c>
      <c r="D52" s="86" t="s">
        <v>163</v>
      </c>
      <c r="E52" s="87"/>
      <c r="F52" s="68" t="s">
        <v>102</v>
      </c>
      <c r="G52" s="59" t="s">
        <v>24</v>
      </c>
      <c r="H52" s="60">
        <v>1</v>
      </c>
      <c r="I52" s="61">
        <f t="shared" si="13"/>
        <v>18.557142857142857</v>
      </c>
      <c r="J52" s="61">
        <v>12.99</v>
      </c>
      <c r="K52" s="61">
        <v>6.5</v>
      </c>
      <c r="L52" s="69">
        <f t="shared" si="14"/>
        <v>0</v>
      </c>
    </row>
    <row r="53" spans="1:12" s="50" customFormat="1" ht="25.5" customHeight="1" x14ac:dyDescent="0.25">
      <c r="A53" s="55"/>
      <c r="B53" s="67">
        <v>1691889</v>
      </c>
      <c r="C53" s="67">
        <v>749151691889</v>
      </c>
      <c r="D53" s="86" t="s">
        <v>164</v>
      </c>
      <c r="E53" s="87"/>
      <c r="F53" s="68" t="s">
        <v>102</v>
      </c>
      <c r="G53" s="59" t="s">
        <v>24</v>
      </c>
      <c r="H53" s="60">
        <v>1</v>
      </c>
      <c r="I53" s="61">
        <f t="shared" si="13"/>
        <v>18.557142857142857</v>
      </c>
      <c r="J53" s="61">
        <v>12.99</v>
      </c>
      <c r="K53" s="61">
        <v>6.5</v>
      </c>
      <c r="L53" s="69">
        <f t="shared" si="14"/>
        <v>0</v>
      </c>
    </row>
    <row r="54" spans="1:12" s="11" customFormat="1" ht="25.5" customHeight="1" x14ac:dyDescent="0.25">
      <c r="A54" s="76" t="s">
        <v>25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</row>
    <row r="55" spans="1:12" s="50" customFormat="1" ht="31" customHeight="1" x14ac:dyDescent="0.25">
      <c r="A55" s="31"/>
      <c r="B55" s="48">
        <v>1608115</v>
      </c>
      <c r="C55" s="48" t="s">
        <v>26</v>
      </c>
      <c r="D55" s="92" t="s">
        <v>30</v>
      </c>
      <c r="E55" s="92"/>
      <c r="F55" s="49" t="s">
        <v>108</v>
      </c>
      <c r="G55" s="19" t="s">
        <v>18</v>
      </c>
      <c r="H55" s="29">
        <v>1</v>
      </c>
      <c r="I55" s="22">
        <v>28.6</v>
      </c>
      <c r="J55" s="22">
        <v>19.989999999999998</v>
      </c>
      <c r="K55" s="22">
        <v>10</v>
      </c>
      <c r="L55" s="37">
        <f>SUM(A55*K55)</f>
        <v>0</v>
      </c>
    </row>
    <row r="56" spans="1:12" s="50" customFormat="1" ht="31" customHeight="1" x14ac:dyDescent="0.25">
      <c r="A56" s="31"/>
      <c r="B56" s="48">
        <v>1608122</v>
      </c>
      <c r="C56" s="48" t="s">
        <v>27</v>
      </c>
      <c r="D56" s="92" t="s">
        <v>31</v>
      </c>
      <c r="E56" s="92"/>
      <c r="F56" s="49" t="s">
        <v>108</v>
      </c>
      <c r="G56" s="19" t="s">
        <v>18</v>
      </c>
      <c r="H56" s="29">
        <v>1</v>
      </c>
      <c r="I56" s="23">
        <v>28.6</v>
      </c>
      <c r="J56" s="23">
        <v>19.989999999999998</v>
      </c>
      <c r="K56" s="23">
        <v>10</v>
      </c>
      <c r="L56" s="33">
        <f>SUM(A56*K56)</f>
        <v>0</v>
      </c>
    </row>
    <row r="57" spans="1:12" s="50" customFormat="1" ht="31" customHeight="1" x14ac:dyDescent="0.25">
      <c r="A57" s="31"/>
      <c r="B57" s="48">
        <v>1608139</v>
      </c>
      <c r="C57" s="48" t="s">
        <v>28</v>
      </c>
      <c r="D57" s="92" t="s">
        <v>32</v>
      </c>
      <c r="E57" s="92"/>
      <c r="F57" s="49" t="s">
        <v>108</v>
      </c>
      <c r="G57" s="19" t="s">
        <v>18</v>
      </c>
      <c r="H57" s="29">
        <v>1</v>
      </c>
      <c r="I57" s="23">
        <v>28.6</v>
      </c>
      <c r="J57" s="23">
        <v>19.989999999999998</v>
      </c>
      <c r="K57" s="23">
        <v>10</v>
      </c>
      <c r="L57" s="33">
        <f>SUM(A57*K57)</f>
        <v>0</v>
      </c>
    </row>
    <row r="58" spans="1:12" s="50" customFormat="1" ht="31" customHeight="1" x14ac:dyDescent="0.25">
      <c r="A58" s="31"/>
      <c r="B58" s="48">
        <v>1608146</v>
      </c>
      <c r="C58" s="48" t="s">
        <v>29</v>
      </c>
      <c r="D58" s="92" t="s">
        <v>33</v>
      </c>
      <c r="E58" s="92"/>
      <c r="F58" s="49" t="s">
        <v>108</v>
      </c>
      <c r="G58" s="19" t="s">
        <v>18</v>
      </c>
      <c r="H58" s="29">
        <v>1</v>
      </c>
      <c r="I58" s="23">
        <v>28.6</v>
      </c>
      <c r="J58" s="23">
        <v>19.989999999999998</v>
      </c>
      <c r="K58" s="23">
        <v>10</v>
      </c>
      <c r="L58" s="33">
        <f>SUM(A58*K58)</f>
        <v>0</v>
      </c>
    </row>
    <row r="59" spans="1:12" s="11" customFormat="1" ht="25.5" customHeight="1" x14ac:dyDescent="0.25">
      <c r="A59" s="76" t="s">
        <v>43</v>
      </c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</row>
    <row r="60" spans="1:12" s="30" customFormat="1" ht="25.5" customHeight="1" x14ac:dyDescent="0.25">
      <c r="A60" s="19"/>
      <c r="B60" s="40">
        <v>1597723</v>
      </c>
      <c r="C60" s="44">
        <v>749151597723</v>
      </c>
      <c r="D60" s="90" t="s">
        <v>56</v>
      </c>
      <c r="E60" s="90"/>
      <c r="F60" s="45" t="s">
        <v>46</v>
      </c>
      <c r="G60" s="19" t="s">
        <v>18</v>
      </c>
      <c r="H60" s="29">
        <v>1</v>
      </c>
      <c r="I60" s="22">
        <f>J60/0.7</f>
        <v>38.857142857142861</v>
      </c>
      <c r="J60" s="22">
        <v>27.2</v>
      </c>
      <c r="K60" s="22">
        <v>13.6</v>
      </c>
      <c r="L60" s="37">
        <f>SUM(A60*K60)</f>
        <v>0</v>
      </c>
    </row>
    <row r="61" spans="1:12" s="30" customFormat="1" ht="25.5" customHeight="1" x14ac:dyDescent="0.25">
      <c r="A61" s="19"/>
      <c r="B61" s="46" t="s">
        <v>44</v>
      </c>
      <c r="C61" s="47">
        <v>749151597730</v>
      </c>
      <c r="D61" s="93" t="s">
        <v>139</v>
      </c>
      <c r="E61" s="94"/>
      <c r="F61" s="45" t="s">
        <v>46</v>
      </c>
      <c r="G61" s="19" t="s">
        <v>18</v>
      </c>
      <c r="H61" s="29">
        <v>1</v>
      </c>
      <c r="I61" s="23">
        <f>J61/0.7</f>
        <v>38.857142857142861</v>
      </c>
      <c r="J61" s="23">
        <v>27.2</v>
      </c>
      <c r="K61" s="23">
        <v>13.6</v>
      </c>
      <c r="L61" s="33">
        <f>SUM(A61*K61)</f>
        <v>0</v>
      </c>
    </row>
    <row r="62" spans="1:12" s="30" customFormat="1" ht="25.5" customHeight="1" x14ac:dyDescent="0.25">
      <c r="A62" s="19"/>
      <c r="B62" s="40">
        <v>1597747</v>
      </c>
      <c r="C62" s="40">
        <v>749151597747</v>
      </c>
      <c r="D62" s="90" t="s">
        <v>74</v>
      </c>
      <c r="E62" s="90"/>
      <c r="F62" s="45" t="s">
        <v>45</v>
      </c>
      <c r="G62" s="19" t="s">
        <v>24</v>
      </c>
      <c r="H62" s="29">
        <v>1</v>
      </c>
      <c r="I62" s="23">
        <v>21.14</v>
      </c>
      <c r="J62" s="23">
        <v>14.8</v>
      </c>
      <c r="K62" s="23">
        <v>7.4</v>
      </c>
      <c r="L62" s="33">
        <f>SUM(A62*K62)</f>
        <v>0</v>
      </c>
    </row>
    <row r="63" spans="1:12" s="11" customFormat="1" ht="25.5" customHeight="1" x14ac:dyDescent="0.25">
      <c r="A63" s="76" t="s">
        <v>75</v>
      </c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</row>
    <row r="64" spans="1:12" s="41" customFormat="1" ht="25.5" customHeight="1" x14ac:dyDescent="0.25">
      <c r="A64" s="32"/>
      <c r="B64" s="40">
        <v>1656383</v>
      </c>
      <c r="C64" s="40" t="s">
        <v>76</v>
      </c>
      <c r="D64" s="90" t="s">
        <v>88</v>
      </c>
      <c r="E64" s="90"/>
      <c r="F64" s="43" t="s">
        <v>83</v>
      </c>
      <c r="G64" s="19" t="s">
        <v>24</v>
      </c>
      <c r="H64" s="29">
        <v>1</v>
      </c>
      <c r="I64" s="22">
        <v>17.86</v>
      </c>
      <c r="J64" s="22">
        <v>12.5</v>
      </c>
      <c r="K64" s="22">
        <v>6.25</v>
      </c>
      <c r="L64" s="37">
        <f t="shared" ref="L64:L69" si="15">SUM(A64*K64)</f>
        <v>0</v>
      </c>
    </row>
    <row r="65" spans="1:12" s="41" customFormat="1" ht="25.5" customHeight="1" x14ac:dyDescent="0.25">
      <c r="A65" s="32"/>
      <c r="B65" s="40">
        <v>1656390</v>
      </c>
      <c r="C65" s="40" t="s">
        <v>77</v>
      </c>
      <c r="D65" s="90" t="s">
        <v>89</v>
      </c>
      <c r="E65" s="90"/>
      <c r="F65" s="43" t="s">
        <v>84</v>
      </c>
      <c r="G65" s="19" t="s">
        <v>24</v>
      </c>
      <c r="H65" s="29">
        <v>1</v>
      </c>
      <c r="I65" s="23">
        <v>17.86</v>
      </c>
      <c r="J65" s="23">
        <v>12.5</v>
      </c>
      <c r="K65" s="23">
        <v>6.25</v>
      </c>
      <c r="L65" s="25">
        <f t="shared" si="15"/>
        <v>0</v>
      </c>
    </row>
    <row r="66" spans="1:12" s="41" customFormat="1" ht="25.5" customHeight="1" x14ac:dyDescent="0.25">
      <c r="A66" s="32"/>
      <c r="B66" s="40">
        <v>1656406</v>
      </c>
      <c r="C66" s="40" t="s">
        <v>78</v>
      </c>
      <c r="D66" s="90" t="s">
        <v>110</v>
      </c>
      <c r="E66" s="90"/>
      <c r="F66" s="43" t="s">
        <v>85</v>
      </c>
      <c r="G66" s="19" t="s">
        <v>24</v>
      </c>
      <c r="H66" s="29">
        <v>1</v>
      </c>
      <c r="I66" s="23">
        <v>17.86</v>
      </c>
      <c r="J66" s="23">
        <v>12.5</v>
      </c>
      <c r="K66" s="23">
        <v>6.25</v>
      </c>
      <c r="L66" s="25">
        <f t="shared" si="15"/>
        <v>0</v>
      </c>
    </row>
    <row r="67" spans="1:12" s="30" customFormat="1" ht="25.5" customHeight="1" x14ac:dyDescent="0.25">
      <c r="A67" s="19"/>
      <c r="B67" s="40">
        <v>1656413</v>
      </c>
      <c r="C67" s="40" t="s">
        <v>79</v>
      </c>
      <c r="D67" s="90" t="s">
        <v>90</v>
      </c>
      <c r="E67" s="90"/>
      <c r="F67" s="43" t="s">
        <v>86</v>
      </c>
      <c r="G67" s="19" t="s">
        <v>24</v>
      </c>
      <c r="H67" s="29">
        <v>1</v>
      </c>
      <c r="I67" s="23">
        <v>17.86</v>
      </c>
      <c r="J67" s="23">
        <v>12.5</v>
      </c>
      <c r="K67" s="23">
        <v>6.25</v>
      </c>
      <c r="L67" s="25">
        <f t="shared" si="15"/>
        <v>0</v>
      </c>
    </row>
    <row r="68" spans="1:12" s="30" customFormat="1" ht="25.5" customHeight="1" x14ac:dyDescent="0.25">
      <c r="A68" s="19"/>
      <c r="B68" s="40">
        <v>1656420</v>
      </c>
      <c r="C68" s="40" t="s">
        <v>80</v>
      </c>
      <c r="D68" s="93" t="s">
        <v>91</v>
      </c>
      <c r="E68" s="94"/>
      <c r="F68" s="43" t="s">
        <v>87</v>
      </c>
      <c r="G68" s="19" t="s">
        <v>24</v>
      </c>
      <c r="H68" s="29">
        <v>1</v>
      </c>
      <c r="I68" s="23">
        <v>17.86</v>
      </c>
      <c r="J68" s="23">
        <v>12.5</v>
      </c>
      <c r="K68" s="23">
        <v>6.25</v>
      </c>
      <c r="L68" s="25">
        <f t="shared" si="15"/>
        <v>0</v>
      </c>
    </row>
    <row r="69" spans="1:12" s="30" customFormat="1" ht="25.5" customHeight="1" x14ac:dyDescent="0.25">
      <c r="A69" s="19"/>
      <c r="B69" s="40">
        <v>1656437</v>
      </c>
      <c r="C69" s="40" t="s">
        <v>81</v>
      </c>
      <c r="D69" s="90" t="s">
        <v>92</v>
      </c>
      <c r="E69" s="90"/>
      <c r="F69" s="43" t="s">
        <v>87</v>
      </c>
      <c r="G69" s="19" t="s">
        <v>24</v>
      </c>
      <c r="H69" s="29">
        <v>1</v>
      </c>
      <c r="I69" s="23">
        <v>17.86</v>
      </c>
      <c r="J69" s="23">
        <v>12.5</v>
      </c>
      <c r="K69" s="23">
        <v>6.25</v>
      </c>
      <c r="L69" s="25">
        <f t="shared" si="15"/>
        <v>0</v>
      </c>
    </row>
    <row r="70" spans="1:12" s="11" customFormat="1" ht="25.5" customHeight="1" x14ac:dyDescent="0.25">
      <c r="A70" s="76" t="s">
        <v>37</v>
      </c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</row>
    <row r="71" spans="1:12" s="30" customFormat="1" ht="25.5" customHeight="1" x14ac:dyDescent="0.25">
      <c r="A71" s="26"/>
      <c r="B71" s="21">
        <v>1624009</v>
      </c>
      <c r="C71" s="34">
        <v>749151624009</v>
      </c>
      <c r="D71" s="79" t="s">
        <v>158</v>
      </c>
      <c r="E71" s="79"/>
      <c r="F71" s="35" t="s">
        <v>38</v>
      </c>
      <c r="G71" s="19" t="s">
        <v>24</v>
      </c>
      <c r="H71" s="29">
        <v>1</v>
      </c>
      <c r="I71" s="22">
        <f t="shared" ref="I71:I81" si="16">J71/0.7</f>
        <v>35.700000000000003</v>
      </c>
      <c r="J71" s="22">
        <v>24.99</v>
      </c>
      <c r="K71" s="22">
        <v>12.5</v>
      </c>
      <c r="L71" s="37">
        <f t="shared" ref="L71:L82" si="17">SUM(A71*K71)</f>
        <v>0</v>
      </c>
    </row>
    <row r="72" spans="1:12" s="30" customFormat="1" ht="25.5" customHeight="1" x14ac:dyDescent="0.25">
      <c r="A72" s="26"/>
      <c r="B72" s="21">
        <v>1624016</v>
      </c>
      <c r="C72" s="34">
        <v>749151624016</v>
      </c>
      <c r="D72" s="82" t="s">
        <v>48</v>
      </c>
      <c r="E72" s="83"/>
      <c r="F72" s="35" t="s">
        <v>38</v>
      </c>
      <c r="G72" s="19" t="s">
        <v>24</v>
      </c>
      <c r="H72" s="29">
        <v>1</v>
      </c>
      <c r="I72" s="23">
        <f t="shared" si="16"/>
        <v>35.700000000000003</v>
      </c>
      <c r="J72" s="23">
        <v>24.99</v>
      </c>
      <c r="K72" s="23">
        <v>12.5</v>
      </c>
      <c r="L72" s="25">
        <f t="shared" si="17"/>
        <v>0</v>
      </c>
    </row>
    <row r="73" spans="1:12" s="30" customFormat="1" ht="25.5" customHeight="1" x14ac:dyDescent="0.25">
      <c r="A73" s="26"/>
      <c r="B73" s="21">
        <v>1624023</v>
      </c>
      <c r="C73" s="34">
        <v>749151624023</v>
      </c>
      <c r="D73" s="38" t="s">
        <v>49</v>
      </c>
      <c r="E73" s="38"/>
      <c r="F73" s="35" t="s">
        <v>38</v>
      </c>
      <c r="G73" s="19" t="s">
        <v>24</v>
      </c>
      <c r="H73" s="29">
        <v>1</v>
      </c>
      <c r="I73" s="23">
        <f t="shared" si="16"/>
        <v>35.700000000000003</v>
      </c>
      <c r="J73" s="23">
        <v>24.99</v>
      </c>
      <c r="K73" s="23">
        <v>12.5</v>
      </c>
      <c r="L73" s="25">
        <f t="shared" si="17"/>
        <v>0</v>
      </c>
    </row>
    <row r="74" spans="1:12" s="30" customFormat="1" ht="25.5" customHeight="1" x14ac:dyDescent="0.25">
      <c r="A74" s="26"/>
      <c r="B74" s="21">
        <v>1624061</v>
      </c>
      <c r="C74" s="34">
        <v>749151624061</v>
      </c>
      <c r="D74" s="39" t="s">
        <v>50</v>
      </c>
      <c r="E74" s="39"/>
      <c r="F74" s="35" t="s">
        <v>39</v>
      </c>
      <c r="G74" s="19" t="s">
        <v>24</v>
      </c>
      <c r="H74" s="29">
        <v>1</v>
      </c>
      <c r="I74" s="23">
        <f t="shared" si="16"/>
        <v>28.557142857142857</v>
      </c>
      <c r="J74" s="23">
        <v>19.989999999999998</v>
      </c>
      <c r="K74" s="23">
        <v>10</v>
      </c>
      <c r="L74" s="25">
        <f t="shared" si="17"/>
        <v>0</v>
      </c>
    </row>
    <row r="75" spans="1:12" s="30" customFormat="1" ht="25.5" customHeight="1" x14ac:dyDescent="0.25">
      <c r="A75" s="26"/>
      <c r="B75" s="21">
        <v>1624030</v>
      </c>
      <c r="C75" s="34">
        <v>749151624030</v>
      </c>
      <c r="D75" s="80" t="s">
        <v>51</v>
      </c>
      <c r="E75" s="81"/>
      <c r="F75" s="35" t="s">
        <v>40</v>
      </c>
      <c r="G75" s="19" t="s">
        <v>24</v>
      </c>
      <c r="H75" s="29">
        <v>1</v>
      </c>
      <c r="I75" s="23">
        <f t="shared" si="16"/>
        <v>35.700000000000003</v>
      </c>
      <c r="J75" s="23">
        <v>24.99</v>
      </c>
      <c r="K75" s="23">
        <v>12.5</v>
      </c>
      <c r="L75" s="25">
        <f t="shared" si="17"/>
        <v>0</v>
      </c>
    </row>
    <row r="76" spans="1:12" s="30" customFormat="1" ht="25.5" customHeight="1" x14ac:dyDescent="0.25">
      <c r="A76" s="26"/>
      <c r="B76" s="21">
        <v>1624047</v>
      </c>
      <c r="C76" s="34">
        <v>749151624047</v>
      </c>
      <c r="D76" s="80" t="s">
        <v>52</v>
      </c>
      <c r="E76" s="81"/>
      <c r="F76" s="35" t="s">
        <v>41</v>
      </c>
      <c r="G76" s="19" t="s">
        <v>24</v>
      </c>
      <c r="H76" s="29">
        <v>1</v>
      </c>
      <c r="I76" s="23">
        <f t="shared" si="16"/>
        <v>21.414285714285715</v>
      </c>
      <c r="J76" s="23">
        <v>14.99</v>
      </c>
      <c r="K76" s="23">
        <v>7.5</v>
      </c>
      <c r="L76" s="25">
        <f t="shared" si="17"/>
        <v>0</v>
      </c>
    </row>
    <row r="77" spans="1:12" s="41" customFormat="1" ht="25.5" customHeight="1" x14ac:dyDescent="0.25">
      <c r="A77" s="26"/>
      <c r="B77" s="40">
        <v>1597655</v>
      </c>
      <c r="C77" s="34">
        <v>749151597655</v>
      </c>
      <c r="D77" s="79" t="s">
        <v>47</v>
      </c>
      <c r="E77" s="79"/>
      <c r="F77" s="35" t="s">
        <v>103</v>
      </c>
      <c r="G77" s="19" t="s">
        <v>24</v>
      </c>
      <c r="H77" s="29">
        <v>1</v>
      </c>
      <c r="I77" s="23">
        <f>J77/0.7</f>
        <v>35.700000000000003</v>
      </c>
      <c r="J77" s="23">
        <v>24.99</v>
      </c>
      <c r="K77" s="23">
        <v>12.5</v>
      </c>
      <c r="L77" s="25">
        <f t="shared" si="17"/>
        <v>0</v>
      </c>
    </row>
    <row r="78" spans="1:12" s="41" customFormat="1" ht="25.5" customHeight="1" x14ac:dyDescent="0.25">
      <c r="A78" s="26"/>
      <c r="B78" s="21">
        <v>1624085</v>
      </c>
      <c r="C78" s="34">
        <v>749151624085</v>
      </c>
      <c r="D78" s="80" t="s">
        <v>73</v>
      </c>
      <c r="E78" s="81"/>
      <c r="F78" s="35" t="s">
        <v>104</v>
      </c>
      <c r="G78" s="19" t="s">
        <v>24</v>
      </c>
      <c r="H78" s="29">
        <v>1</v>
      </c>
      <c r="I78" s="23">
        <f t="shared" si="16"/>
        <v>42.842857142857142</v>
      </c>
      <c r="J78" s="23">
        <v>29.99</v>
      </c>
      <c r="K78" s="23">
        <v>15</v>
      </c>
      <c r="L78" s="25">
        <f t="shared" si="17"/>
        <v>0</v>
      </c>
    </row>
    <row r="79" spans="1:12" s="30" customFormat="1" ht="25.5" customHeight="1" x14ac:dyDescent="0.25">
      <c r="A79" s="26"/>
      <c r="B79" s="42">
        <v>1597693</v>
      </c>
      <c r="C79" s="34">
        <v>749151597693</v>
      </c>
      <c r="D79" s="80" t="s">
        <v>53</v>
      </c>
      <c r="E79" s="81"/>
      <c r="F79" s="35" t="s">
        <v>105</v>
      </c>
      <c r="G79" s="19" t="s">
        <v>24</v>
      </c>
      <c r="H79" s="29">
        <v>1</v>
      </c>
      <c r="I79" s="23">
        <f t="shared" si="16"/>
        <v>22.842857142857145</v>
      </c>
      <c r="J79" s="23">
        <v>15.99</v>
      </c>
      <c r="K79" s="23">
        <v>8</v>
      </c>
      <c r="L79" s="25">
        <f t="shared" si="17"/>
        <v>0</v>
      </c>
    </row>
    <row r="80" spans="1:12" s="30" customFormat="1" ht="25.5" customHeight="1" x14ac:dyDescent="0.25">
      <c r="A80" s="26"/>
      <c r="B80" s="42">
        <v>1597709</v>
      </c>
      <c r="C80" s="34">
        <v>749151597709</v>
      </c>
      <c r="D80" s="39" t="s">
        <v>54</v>
      </c>
      <c r="E80" s="39"/>
      <c r="F80" s="35" t="s">
        <v>106</v>
      </c>
      <c r="G80" s="19" t="s">
        <v>24</v>
      </c>
      <c r="H80" s="29">
        <v>1</v>
      </c>
      <c r="I80" s="23">
        <f t="shared" si="16"/>
        <v>22.842857142857145</v>
      </c>
      <c r="J80" s="23">
        <v>15.99</v>
      </c>
      <c r="K80" s="23">
        <v>8</v>
      </c>
      <c r="L80" s="25">
        <f t="shared" si="17"/>
        <v>0</v>
      </c>
    </row>
    <row r="81" spans="1:12" s="30" customFormat="1" ht="25.5" customHeight="1" x14ac:dyDescent="0.25">
      <c r="A81" s="26"/>
      <c r="B81" s="21">
        <v>1624078</v>
      </c>
      <c r="C81" s="34">
        <v>749151624078</v>
      </c>
      <c r="D81" s="39" t="s">
        <v>55</v>
      </c>
      <c r="E81" s="39"/>
      <c r="F81" s="35" t="s">
        <v>42</v>
      </c>
      <c r="G81" s="19" t="s">
        <v>24</v>
      </c>
      <c r="H81" s="29">
        <v>1</v>
      </c>
      <c r="I81" s="23">
        <f t="shared" si="16"/>
        <v>49.985714285714295</v>
      </c>
      <c r="J81" s="23">
        <v>34.99</v>
      </c>
      <c r="K81" s="23">
        <v>17.5</v>
      </c>
      <c r="L81" s="25">
        <f t="shared" si="17"/>
        <v>0</v>
      </c>
    </row>
    <row r="82" spans="1:12" s="30" customFormat="1" ht="25.5" customHeight="1" x14ac:dyDescent="0.25">
      <c r="A82" s="26"/>
      <c r="B82" s="21">
        <v>1651166</v>
      </c>
      <c r="C82" s="34">
        <v>749151651166</v>
      </c>
      <c r="D82" s="80" t="s">
        <v>82</v>
      </c>
      <c r="E82" s="81"/>
      <c r="F82" s="36" t="s">
        <v>107</v>
      </c>
      <c r="G82" s="19" t="s">
        <v>24</v>
      </c>
      <c r="H82" s="29">
        <v>1</v>
      </c>
      <c r="I82" s="23">
        <v>85.7</v>
      </c>
      <c r="J82" s="23">
        <v>59.99</v>
      </c>
      <c r="K82" s="23">
        <v>30</v>
      </c>
      <c r="L82" s="25">
        <f t="shared" si="17"/>
        <v>0</v>
      </c>
    </row>
    <row r="83" spans="1:12" s="50" customFormat="1" ht="25.5" customHeight="1" x14ac:dyDescent="0.25">
      <c r="A83" s="55"/>
      <c r="B83" s="65">
        <v>1691841</v>
      </c>
      <c r="C83" s="57">
        <v>749151691841</v>
      </c>
      <c r="D83" s="84" t="s">
        <v>178</v>
      </c>
      <c r="E83" s="85"/>
      <c r="F83" s="58" t="s">
        <v>165</v>
      </c>
      <c r="G83" s="59" t="s">
        <v>18</v>
      </c>
      <c r="H83" s="60">
        <v>1</v>
      </c>
      <c r="I83" s="61">
        <f t="shared" ref="I83:I84" si="18">J83/0.7</f>
        <v>28.557142857142857</v>
      </c>
      <c r="J83" s="61">
        <v>19.989999999999998</v>
      </c>
      <c r="K83" s="61">
        <v>10</v>
      </c>
      <c r="L83" s="62">
        <f t="shared" ref="L83:L84" si="19">SUM(A83*K83)</f>
        <v>0</v>
      </c>
    </row>
    <row r="84" spans="1:12" s="50" customFormat="1" ht="25.5" customHeight="1" x14ac:dyDescent="0.25">
      <c r="A84" s="55"/>
      <c r="B84" s="65">
        <v>1691858</v>
      </c>
      <c r="C84" s="57">
        <v>749151691858</v>
      </c>
      <c r="D84" s="84" t="s">
        <v>166</v>
      </c>
      <c r="E84" s="85"/>
      <c r="F84" s="58" t="s">
        <v>187</v>
      </c>
      <c r="G84" s="59" t="s">
        <v>18</v>
      </c>
      <c r="H84" s="60">
        <v>1</v>
      </c>
      <c r="I84" s="61">
        <f t="shared" si="18"/>
        <v>28.557142857142857</v>
      </c>
      <c r="J84" s="61">
        <v>19.989999999999998</v>
      </c>
      <c r="K84" s="61">
        <v>10</v>
      </c>
      <c r="L84" s="62">
        <f t="shared" si="19"/>
        <v>0</v>
      </c>
    </row>
    <row r="85" spans="1:12" s="11" customFormat="1" ht="25.5" customHeight="1" x14ac:dyDescent="0.25">
      <c r="A85" s="76" t="s">
        <v>181</v>
      </c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</row>
    <row r="86" spans="1:12" s="50" customFormat="1" ht="25.5" customHeight="1" x14ac:dyDescent="0.25">
      <c r="A86" s="55"/>
      <c r="B86" s="65">
        <v>1699762</v>
      </c>
      <c r="C86" s="57">
        <v>749151699762</v>
      </c>
      <c r="D86" s="84" t="s">
        <v>180</v>
      </c>
      <c r="E86" s="85"/>
      <c r="F86" s="58" t="s">
        <v>36</v>
      </c>
      <c r="G86" s="59" t="s">
        <v>24</v>
      </c>
      <c r="H86" s="60">
        <v>1</v>
      </c>
      <c r="I86" s="61">
        <f t="shared" ref="I86:I88" si="20">J86/0.7</f>
        <v>57.128571428571433</v>
      </c>
      <c r="J86" s="61">
        <v>39.99</v>
      </c>
      <c r="K86" s="61">
        <v>20</v>
      </c>
      <c r="L86" s="62">
        <f t="shared" ref="L86:L88" si="21">SUM(A86*K86)</f>
        <v>0</v>
      </c>
    </row>
    <row r="87" spans="1:12" s="50" customFormat="1" ht="25.5" customHeight="1" x14ac:dyDescent="0.25">
      <c r="A87" s="55"/>
      <c r="B87" s="65">
        <v>1699779</v>
      </c>
      <c r="C87" s="57">
        <v>749151699779</v>
      </c>
      <c r="D87" s="84" t="s">
        <v>180</v>
      </c>
      <c r="E87" s="85"/>
      <c r="F87" s="58" t="s">
        <v>149</v>
      </c>
      <c r="G87" s="59" t="s">
        <v>24</v>
      </c>
      <c r="H87" s="60">
        <v>1</v>
      </c>
      <c r="I87" s="61">
        <f t="shared" si="20"/>
        <v>42.842857142857142</v>
      </c>
      <c r="J87" s="61">
        <v>29.99</v>
      </c>
      <c r="K87" s="61">
        <v>15</v>
      </c>
      <c r="L87" s="62">
        <f t="shared" si="21"/>
        <v>0</v>
      </c>
    </row>
    <row r="88" spans="1:12" s="50" customFormat="1" ht="25.5" customHeight="1" x14ac:dyDescent="0.25">
      <c r="A88" s="55"/>
      <c r="B88" s="65">
        <v>1699755</v>
      </c>
      <c r="C88" s="57">
        <v>749151699755</v>
      </c>
      <c r="D88" s="84" t="s">
        <v>177</v>
      </c>
      <c r="E88" s="85"/>
      <c r="F88" s="66" t="s">
        <v>160</v>
      </c>
      <c r="G88" s="59" t="s">
        <v>24</v>
      </c>
      <c r="H88" s="60">
        <v>1</v>
      </c>
      <c r="I88" s="61">
        <f t="shared" si="20"/>
        <v>57.128571428571433</v>
      </c>
      <c r="J88" s="61">
        <v>39.99</v>
      </c>
      <c r="K88" s="61">
        <v>20</v>
      </c>
      <c r="L88" s="62">
        <f t="shared" si="21"/>
        <v>0</v>
      </c>
    </row>
    <row r="89" spans="1:12" s="11" customFormat="1" ht="25.5" customHeight="1" x14ac:dyDescent="0.25">
      <c r="A89" s="76" t="s">
        <v>129</v>
      </c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</row>
    <row r="90" spans="1:12" s="30" customFormat="1" ht="25.5" customHeight="1" x14ac:dyDescent="0.25">
      <c r="A90" s="26"/>
      <c r="B90" s="21">
        <v>1670112</v>
      </c>
      <c r="C90" s="27">
        <v>749151670112</v>
      </c>
      <c r="D90" s="74" t="s">
        <v>131</v>
      </c>
      <c r="E90" s="75"/>
      <c r="F90" s="28" t="s">
        <v>112</v>
      </c>
      <c r="G90" s="19" t="s">
        <v>24</v>
      </c>
      <c r="H90" s="29">
        <v>1</v>
      </c>
      <c r="I90" s="22">
        <f t="shared" ref="I90:I93" si="22">J90/0.7</f>
        <v>21.414285714285715</v>
      </c>
      <c r="J90" s="22">
        <f>(K90*2)-0.01</f>
        <v>14.99</v>
      </c>
      <c r="K90" s="22">
        <v>7.5</v>
      </c>
      <c r="L90" s="22">
        <f>SUM(A90*K90)</f>
        <v>0</v>
      </c>
    </row>
    <row r="91" spans="1:12" s="30" customFormat="1" ht="25.5" customHeight="1" x14ac:dyDescent="0.25">
      <c r="A91" s="26"/>
      <c r="B91" s="21">
        <v>1670129</v>
      </c>
      <c r="C91" s="27">
        <v>749151670129</v>
      </c>
      <c r="D91" s="74" t="s">
        <v>132</v>
      </c>
      <c r="E91" s="75"/>
      <c r="F91" s="28" t="s">
        <v>112</v>
      </c>
      <c r="G91" s="19" t="s">
        <v>24</v>
      </c>
      <c r="H91" s="29">
        <v>1</v>
      </c>
      <c r="I91" s="23">
        <f t="shared" si="22"/>
        <v>21.414285714285715</v>
      </c>
      <c r="J91" s="23">
        <f>(K91*2)-0.01</f>
        <v>14.99</v>
      </c>
      <c r="K91" s="23">
        <v>7.5</v>
      </c>
      <c r="L91" s="25">
        <f t="shared" ref="L91:L102" si="23">SUM(A91*K91)</f>
        <v>0</v>
      </c>
    </row>
    <row r="92" spans="1:12" s="30" customFormat="1" ht="25.5" customHeight="1" x14ac:dyDescent="0.25">
      <c r="A92" s="26"/>
      <c r="B92" s="21">
        <v>1670136</v>
      </c>
      <c r="C92" s="27">
        <v>749151670136</v>
      </c>
      <c r="D92" s="74" t="s">
        <v>133</v>
      </c>
      <c r="E92" s="75"/>
      <c r="F92" s="28" t="s">
        <v>112</v>
      </c>
      <c r="G92" s="19" t="s">
        <v>24</v>
      </c>
      <c r="H92" s="29">
        <v>1</v>
      </c>
      <c r="I92" s="23">
        <f t="shared" si="22"/>
        <v>21.414285714285715</v>
      </c>
      <c r="J92" s="23">
        <f>(K92*2)-0.01</f>
        <v>14.99</v>
      </c>
      <c r="K92" s="23">
        <v>7.5</v>
      </c>
      <c r="L92" s="25">
        <f t="shared" si="23"/>
        <v>0</v>
      </c>
    </row>
    <row r="93" spans="1:12" s="30" customFormat="1" ht="25.5" customHeight="1" x14ac:dyDescent="0.25">
      <c r="A93" s="26"/>
      <c r="B93" s="21">
        <v>1670150</v>
      </c>
      <c r="C93" s="27">
        <v>749151670150</v>
      </c>
      <c r="D93" s="74" t="s">
        <v>134</v>
      </c>
      <c r="E93" s="75"/>
      <c r="F93" s="28" t="s">
        <v>112</v>
      </c>
      <c r="G93" s="19" t="s">
        <v>24</v>
      </c>
      <c r="H93" s="29">
        <v>1</v>
      </c>
      <c r="I93" s="23">
        <f t="shared" si="22"/>
        <v>21.414285714285715</v>
      </c>
      <c r="J93" s="23">
        <f>(K93*2)-0.01</f>
        <v>14.99</v>
      </c>
      <c r="K93" s="23">
        <v>7.5</v>
      </c>
      <c r="L93" s="25">
        <f t="shared" si="23"/>
        <v>0</v>
      </c>
    </row>
    <row r="94" spans="1:12" s="50" customFormat="1" ht="25.5" customHeight="1" x14ac:dyDescent="0.25">
      <c r="A94" s="55"/>
      <c r="B94" s="65">
        <v>1694361</v>
      </c>
      <c r="C94" s="57" t="s">
        <v>169</v>
      </c>
      <c r="D94" s="84" t="s">
        <v>173</v>
      </c>
      <c r="E94" s="85"/>
      <c r="F94" s="58" t="s">
        <v>172</v>
      </c>
      <c r="G94" s="59" t="s">
        <v>24</v>
      </c>
      <c r="H94" s="60">
        <v>1</v>
      </c>
      <c r="I94" s="61">
        <f>(J94/0.5)+0.02</f>
        <v>30</v>
      </c>
      <c r="J94" s="61">
        <f>(K94*2)-0.01</f>
        <v>14.99</v>
      </c>
      <c r="K94" s="61">
        <v>7.5</v>
      </c>
      <c r="L94" s="62">
        <f>SUM(A94*K94)</f>
        <v>0</v>
      </c>
    </row>
    <row r="95" spans="1:12" s="50" customFormat="1" ht="25.5" customHeight="1" x14ac:dyDescent="0.25">
      <c r="A95" s="55"/>
      <c r="B95" s="65">
        <v>1694378</v>
      </c>
      <c r="C95" s="57" t="s">
        <v>170</v>
      </c>
      <c r="D95" s="84" t="s">
        <v>174</v>
      </c>
      <c r="E95" s="85"/>
      <c r="F95" s="58" t="s">
        <v>172</v>
      </c>
      <c r="G95" s="59" t="s">
        <v>24</v>
      </c>
      <c r="H95" s="60">
        <v>1</v>
      </c>
      <c r="I95" s="61">
        <f t="shared" ref="I95:I97" si="24">(J95/0.5)+0.02</f>
        <v>30</v>
      </c>
      <c r="J95" s="61">
        <f t="shared" ref="J95:J97" si="25">(K95*2)-0.01</f>
        <v>14.99</v>
      </c>
      <c r="K95" s="61">
        <v>7.5</v>
      </c>
      <c r="L95" s="62">
        <f>SUM(A95*K95)</f>
        <v>0</v>
      </c>
    </row>
    <row r="96" spans="1:12" s="50" customFormat="1" ht="25.5" customHeight="1" x14ac:dyDescent="0.25">
      <c r="A96" s="55"/>
      <c r="B96" s="65">
        <v>1694385</v>
      </c>
      <c r="C96" s="57" t="s">
        <v>171</v>
      </c>
      <c r="D96" s="84" t="s">
        <v>175</v>
      </c>
      <c r="E96" s="85"/>
      <c r="F96" s="58" t="s">
        <v>172</v>
      </c>
      <c r="G96" s="59" t="s">
        <v>24</v>
      </c>
      <c r="H96" s="60">
        <v>1</v>
      </c>
      <c r="I96" s="61">
        <f t="shared" si="24"/>
        <v>30</v>
      </c>
      <c r="J96" s="61">
        <f t="shared" si="25"/>
        <v>14.99</v>
      </c>
      <c r="K96" s="61">
        <v>7.5</v>
      </c>
      <c r="L96" s="62">
        <f t="shared" ref="L96:L97" si="26">SUM(A96*K96)</f>
        <v>0</v>
      </c>
    </row>
    <row r="97" spans="1:12" s="50" customFormat="1" ht="25.5" customHeight="1" x14ac:dyDescent="0.25">
      <c r="A97" s="55"/>
      <c r="B97" s="65">
        <v>1695795</v>
      </c>
      <c r="C97" s="57">
        <v>749151695795</v>
      </c>
      <c r="D97" s="84" t="s">
        <v>176</v>
      </c>
      <c r="E97" s="85"/>
      <c r="F97" s="58" t="s">
        <v>172</v>
      </c>
      <c r="G97" s="59" t="s">
        <v>24</v>
      </c>
      <c r="H97" s="60">
        <v>1</v>
      </c>
      <c r="I97" s="61">
        <f t="shared" si="24"/>
        <v>30</v>
      </c>
      <c r="J97" s="61">
        <f t="shared" si="25"/>
        <v>14.99</v>
      </c>
      <c r="K97" s="61">
        <v>7.5</v>
      </c>
      <c r="L97" s="62">
        <f t="shared" si="26"/>
        <v>0</v>
      </c>
    </row>
    <row r="98" spans="1:12" s="11" customFormat="1" ht="25.5" customHeight="1" x14ac:dyDescent="0.25">
      <c r="A98" s="76" t="s">
        <v>124</v>
      </c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</row>
    <row r="99" spans="1:12" s="30" customFormat="1" ht="25.5" customHeight="1" x14ac:dyDescent="0.25">
      <c r="A99" s="26"/>
      <c r="B99" s="21">
        <v>1668904</v>
      </c>
      <c r="C99" s="27">
        <v>749151668904</v>
      </c>
      <c r="D99" s="74" t="s">
        <v>130</v>
      </c>
      <c r="E99" s="75"/>
      <c r="F99" s="28" t="s">
        <v>125</v>
      </c>
      <c r="G99" s="19" t="s">
        <v>18</v>
      </c>
      <c r="H99" s="29">
        <v>1</v>
      </c>
      <c r="I99" s="22">
        <f>J99/0.7</f>
        <v>28.557142857142857</v>
      </c>
      <c r="J99" s="22">
        <f t="shared" ref="J99:J106" si="27">(K99*2)-0.01</f>
        <v>19.989999999999998</v>
      </c>
      <c r="K99" s="22">
        <v>10</v>
      </c>
      <c r="L99" s="22">
        <f>SUM(A99*K99)</f>
        <v>0</v>
      </c>
    </row>
    <row r="100" spans="1:12" s="50" customFormat="1" ht="25.5" customHeight="1" x14ac:dyDescent="0.25">
      <c r="A100" s="55"/>
      <c r="B100" s="63">
        <v>1699274</v>
      </c>
      <c r="C100" s="57">
        <v>749151699274</v>
      </c>
      <c r="D100" s="84" t="s">
        <v>188</v>
      </c>
      <c r="E100" s="85"/>
      <c r="F100" s="58" t="s">
        <v>125</v>
      </c>
      <c r="G100" s="59" t="s">
        <v>18</v>
      </c>
      <c r="H100" s="60">
        <v>1</v>
      </c>
      <c r="I100" s="61">
        <f>J100/0.7</f>
        <v>28.557142857142857</v>
      </c>
      <c r="J100" s="61">
        <f t="shared" si="27"/>
        <v>19.989999999999998</v>
      </c>
      <c r="K100" s="61">
        <v>10</v>
      </c>
      <c r="L100" s="62">
        <f>SUM(A100*K100)</f>
        <v>0</v>
      </c>
    </row>
    <row r="101" spans="1:12" s="50" customFormat="1" ht="25.5" customHeight="1" x14ac:dyDescent="0.25">
      <c r="A101" s="55"/>
      <c r="B101" s="63">
        <v>1699243</v>
      </c>
      <c r="C101" s="57">
        <v>749151699243</v>
      </c>
      <c r="D101" s="84" t="s">
        <v>190</v>
      </c>
      <c r="E101" s="85"/>
      <c r="F101" s="58" t="s">
        <v>167</v>
      </c>
      <c r="G101" s="59" t="s">
        <v>24</v>
      </c>
      <c r="H101" s="60">
        <v>1</v>
      </c>
      <c r="I101" s="61">
        <f t="shared" ref="I101" si="28">J101/0.7</f>
        <v>28.557142857142857</v>
      </c>
      <c r="J101" s="61">
        <f>(K101*2)-0.01</f>
        <v>19.989999999999998</v>
      </c>
      <c r="K101" s="61">
        <v>10</v>
      </c>
      <c r="L101" s="62">
        <f t="shared" ref="L101" si="29">SUM(A101*K101)</f>
        <v>0</v>
      </c>
    </row>
    <row r="102" spans="1:12" s="30" customFormat="1" ht="25.5" customHeight="1" x14ac:dyDescent="0.25">
      <c r="A102" s="26"/>
      <c r="B102" s="21">
        <v>1617131</v>
      </c>
      <c r="C102" s="27">
        <v>749151617131</v>
      </c>
      <c r="D102" s="74" t="s">
        <v>135</v>
      </c>
      <c r="E102" s="75"/>
      <c r="F102" s="28" t="s">
        <v>101</v>
      </c>
      <c r="G102" s="19" t="s">
        <v>24</v>
      </c>
      <c r="H102" s="29">
        <v>6</v>
      </c>
      <c r="I102" s="23">
        <v>14.3</v>
      </c>
      <c r="J102" s="23">
        <f t="shared" si="27"/>
        <v>9.99</v>
      </c>
      <c r="K102" s="23">
        <v>5</v>
      </c>
      <c r="L102" s="25">
        <f t="shared" si="23"/>
        <v>0</v>
      </c>
    </row>
    <row r="103" spans="1:12" s="30" customFormat="1" ht="25.5" customHeight="1" x14ac:dyDescent="0.25">
      <c r="A103" s="26"/>
      <c r="B103" s="21">
        <v>1646537</v>
      </c>
      <c r="C103" s="27">
        <v>749151646537</v>
      </c>
      <c r="D103" s="74" t="s">
        <v>136</v>
      </c>
      <c r="E103" s="75"/>
      <c r="F103" s="28" t="s">
        <v>101</v>
      </c>
      <c r="G103" s="19" t="s">
        <v>24</v>
      </c>
      <c r="H103" s="29">
        <v>6</v>
      </c>
      <c r="I103" s="23">
        <v>14.3</v>
      </c>
      <c r="J103" s="23">
        <f t="shared" si="27"/>
        <v>9.99</v>
      </c>
      <c r="K103" s="23">
        <v>5</v>
      </c>
      <c r="L103" s="25">
        <f t="shared" ref="L103:L105" si="30">SUM(A103*K103)</f>
        <v>0</v>
      </c>
    </row>
    <row r="104" spans="1:12" s="30" customFormat="1" ht="25.5" customHeight="1" x14ac:dyDescent="0.25">
      <c r="A104" s="26"/>
      <c r="B104" s="21">
        <v>1668959</v>
      </c>
      <c r="C104" s="27">
        <v>749151668959</v>
      </c>
      <c r="D104" s="74" t="s">
        <v>137</v>
      </c>
      <c r="E104" s="75"/>
      <c r="F104" s="28" t="s">
        <v>101</v>
      </c>
      <c r="G104" s="19" t="s">
        <v>24</v>
      </c>
      <c r="H104" s="29">
        <v>6</v>
      </c>
      <c r="I104" s="23">
        <v>14.3</v>
      </c>
      <c r="J104" s="23">
        <f t="shared" si="27"/>
        <v>9.99</v>
      </c>
      <c r="K104" s="23">
        <v>5</v>
      </c>
      <c r="L104" s="25">
        <f t="shared" si="30"/>
        <v>0</v>
      </c>
    </row>
    <row r="105" spans="1:12" s="30" customFormat="1" ht="25.5" customHeight="1" x14ac:dyDescent="0.25">
      <c r="A105" s="26"/>
      <c r="B105" s="21">
        <v>1646476</v>
      </c>
      <c r="C105" s="27">
        <v>749151646476</v>
      </c>
      <c r="D105" s="74" t="s">
        <v>138</v>
      </c>
      <c r="E105" s="75"/>
      <c r="F105" s="28" t="s">
        <v>101</v>
      </c>
      <c r="G105" s="19" t="s">
        <v>24</v>
      </c>
      <c r="H105" s="29">
        <v>6</v>
      </c>
      <c r="I105" s="23">
        <v>14.3</v>
      </c>
      <c r="J105" s="23">
        <f t="shared" si="27"/>
        <v>9.99</v>
      </c>
      <c r="K105" s="23">
        <v>5</v>
      </c>
      <c r="L105" s="25">
        <f t="shared" si="30"/>
        <v>0</v>
      </c>
    </row>
    <row r="106" spans="1:12" s="50" customFormat="1" ht="25.5" customHeight="1" x14ac:dyDescent="0.25">
      <c r="A106" s="55"/>
      <c r="B106" s="57">
        <v>1700307</v>
      </c>
      <c r="C106" s="57">
        <v>749151700307</v>
      </c>
      <c r="D106" s="84" t="s">
        <v>186</v>
      </c>
      <c r="E106" s="85"/>
      <c r="F106" s="58" t="s">
        <v>102</v>
      </c>
      <c r="G106" s="59" t="s">
        <v>24</v>
      </c>
      <c r="H106" s="60">
        <v>1</v>
      </c>
      <c r="I106" s="61">
        <f>J106/0.7</f>
        <v>18.557142857142857</v>
      </c>
      <c r="J106" s="61">
        <f t="shared" si="27"/>
        <v>12.99</v>
      </c>
      <c r="K106" s="61">
        <v>6.5</v>
      </c>
      <c r="L106" s="62">
        <f>SUM(A106*K106)</f>
        <v>0</v>
      </c>
    </row>
    <row r="107" spans="1:12" s="50" customFormat="1" ht="25.5" customHeight="1" x14ac:dyDescent="0.25">
      <c r="A107" s="55"/>
      <c r="B107" s="57">
        <v>1700314</v>
      </c>
      <c r="C107" s="57">
        <v>749151700314</v>
      </c>
      <c r="D107" s="84" t="s">
        <v>168</v>
      </c>
      <c r="E107" s="85"/>
      <c r="F107" s="58" t="s">
        <v>102</v>
      </c>
      <c r="G107" s="59" t="s">
        <v>24</v>
      </c>
      <c r="H107" s="60">
        <v>1</v>
      </c>
      <c r="I107" s="61">
        <f>J107/0.7</f>
        <v>18.557142857142857</v>
      </c>
      <c r="J107" s="61">
        <f t="shared" ref="J107" si="31">(K107*2)-0.01</f>
        <v>12.99</v>
      </c>
      <c r="K107" s="61">
        <v>6.5</v>
      </c>
      <c r="L107" s="62">
        <f>SUM(A107*K107)</f>
        <v>0</v>
      </c>
    </row>
    <row r="108" spans="1:12" s="50" customFormat="1" ht="28" customHeight="1" x14ac:dyDescent="0.25">
      <c r="A108" s="55"/>
      <c r="B108" s="63">
        <v>2011859037</v>
      </c>
      <c r="C108" s="57">
        <v>749151699281</v>
      </c>
      <c r="D108" s="84" t="s">
        <v>189</v>
      </c>
      <c r="E108" s="85"/>
      <c r="F108" s="64" t="s">
        <v>179</v>
      </c>
      <c r="G108" s="59" t="s">
        <v>18</v>
      </c>
      <c r="H108" s="60">
        <v>1</v>
      </c>
      <c r="I108" s="61">
        <f>(K108*2)</f>
        <v>25</v>
      </c>
      <c r="J108" s="22"/>
      <c r="K108" s="61">
        <v>12.5</v>
      </c>
      <c r="L108" s="62">
        <f t="shared" ref="L108" si="32">SUM(A108*K108)</f>
        <v>0</v>
      </c>
    </row>
    <row r="109" spans="1:12" s="11" customFormat="1" ht="25.5" customHeight="1" x14ac:dyDescent="0.25">
      <c r="A109" s="76" t="s">
        <v>111</v>
      </c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</row>
    <row r="110" spans="1:12" s="30" customFormat="1" ht="25.5" customHeight="1" x14ac:dyDescent="0.25">
      <c r="A110" s="26"/>
      <c r="B110" s="27">
        <v>1689022</v>
      </c>
      <c r="C110" s="27">
        <v>749151689022</v>
      </c>
      <c r="D110" s="74" t="s">
        <v>156</v>
      </c>
      <c r="E110" s="75"/>
      <c r="F110" s="28" t="s">
        <v>148</v>
      </c>
      <c r="G110" s="19" t="s">
        <v>18</v>
      </c>
      <c r="H110" s="29">
        <v>1</v>
      </c>
      <c r="I110" s="22">
        <v>57.15</v>
      </c>
      <c r="J110" s="22">
        <f t="shared" ref="J110:J115" si="33">(K110*2)-0.01</f>
        <v>39.99</v>
      </c>
      <c r="K110" s="22">
        <v>20</v>
      </c>
      <c r="L110" s="33">
        <f t="shared" ref="L110:L112" si="34">SUM(A110*K110)</f>
        <v>0</v>
      </c>
    </row>
    <row r="111" spans="1:12" s="30" customFormat="1" ht="25.5" customHeight="1" x14ac:dyDescent="0.25">
      <c r="A111" s="26"/>
      <c r="B111" s="27">
        <v>1689046</v>
      </c>
      <c r="C111" s="27">
        <v>749151689046</v>
      </c>
      <c r="D111" s="74" t="s">
        <v>151</v>
      </c>
      <c r="E111" s="75"/>
      <c r="F111" s="28" t="s">
        <v>36</v>
      </c>
      <c r="G111" s="19" t="s">
        <v>18</v>
      </c>
      <c r="H111" s="29">
        <v>1</v>
      </c>
      <c r="I111" s="23">
        <v>42.85</v>
      </c>
      <c r="J111" s="23">
        <f t="shared" si="33"/>
        <v>29.99</v>
      </c>
      <c r="K111" s="23">
        <v>15</v>
      </c>
      <c r="L111" s="33">
        <f t="shared" si="34"/>
        <v>0</v>
      </c>
    </row>
    <row r="112" spans="1:12" s="30" customFormat="1" ht="25.5" customHeight="1" x14ac:dyDescent="0.25">
      <c r="A112" s="26"/>
      <c r="B112" s="27">
        <v>1689060</v>
      </c>
      <c r="C112" s="27">
        <v>749151689060</v>
      </c>
      <c r="D112" s="74" t="s">
        <v>152</v>
      </c>
      <c r="E112" s="75"/>
      <c r="F112" s="28" t="s">
        <v>149</v>
      </c>
      <c r="G112" s="19" t="s">
        <v>18</v>
      </c>
      <c r="H112" s="29">
        <v>1</v>
      </c>
      <c r="I112" s="23">
        <v>42.85</v>
      </c>
      <c r="J112" s="23">
        <f t="shared" si="33"/>
        <v>29.99</v>
      </c>
      <c r="K112" s="23">
        <v>15</v>
      </c>
      <c r="L112" s="33">
        <f t="shared" si="34"/>
        <v>0</v>
      </c>
    </row>
    <row r="113" spans="1:12" s="30" customFormat="1" ht="25.5" customHeight="1" x14ac:dyDescent="0.25">
      <c r="A113" s="26"/>
      <c r="B113" s="21">
        <v>1570825</v>
      </c>
      <c r="C113" s="34">
        <v>749151570825</v>
      </c>
      <c r="D113" s="77" t="s">
        <v>109</v>
      </c>
      <c r="E113" s="78"/>
      <c r="F113" s="35" t="s">
        <v>97</v>
      </c>
      <c r="G113" s="19" t="s">
        <v>24</v>
      </c>
      <c r="H113" s="29">
        <v>1</v>
      </c>
      <c r="I113" s="23">
        <f t="shared" ref="I113:I115" si="35">J113/0.7</f>
        <v>28.557142857142857</v>
      </c>
      <c r="J113" s="23">
        <f t="shared" si="33"/>
        <v>19.989999999999998</v>
      </c>
      <c r="K113" s="23">
        <v>10</v>
      </c>
      <c r="L113" s="25">
        <f t="shared" ref="L113:L120" si="36">SUM(A113*K113)</f>
        <v>0</v>
      </c>
    </row>
    <row r="114" spans="1:12" s="30" customFormat="1" ht="25.5" customHeight="1" x14ac:dyDescent="0.25">
      <c r="A114" s="26"/>
      <c r="B114" s="21">
        <v>1570849</v>
      </c>
      <c r="C114" s="34">
        <v>749151570849</v>
      </c>
      <c r="D114" s="77" t="s">
        <v>95</v>
      </c>
      <c r="E114" s="78"/>
      <c r="F114" s="35" t="s">
        <v>98</v>
      </c>
      <c r="G114" s="19" t="s">
        <v>24</v>
      </c>
      <c r="H114" s="29">
        <v>1</v>
      </c>
      <c r="I114" s="23">
        <f t="shared" si="35"/>
        <v>14.271428571428572</v>
      </c>
      <c r="J114" s="23">
        <f t="shared" si="33"/>
        <v>9.99</v>
      </c>
      <c r="K114" s="23">
        <v>5</v>
      </c>
      <c r="L114" s="25">
        <f t="shared" si="36"/>
        <v>0</v>
      </c>
    </row>
    <row r="115" spans="1:12" s="30" customFormat="1" ht="25.5" customHeight="1" x14ac:dyDescent="0.25">
      <c r="A115" s="26"/>
      <c r="B115" s="21">
        <v>1570818</v>
      </c>
      <c r="C115" s="34">
        <v>749151570818</v>
      </c>
      <c r="D115" s="77" t="s">
        <v>96</v>
      </c>
      <c r="E115" s="78"/>
      <c r="F115" s="35" t="s">
        <v>99</v>
      </c>
      <c r="G115" s="19" t="s">
        <v>24</v>
      </c>
      <c r="H115" s="29">
        <v>1</v>
      </c>
      <c r="I115" s="23">
        <f t="shared" si="35"/>
        <v>11.414285714285715</v>
      </c>
      <c r="J115" s="23">
        <f t="shared" si="33"/>
        <v>7.99</v>
      </c>
      <c r="K115" s="23">
        <v>4</v>
      </c>
      <c r="L115" s="25">
        <f t="shared" si="36"/>
        <v>0</v>
      </c>
    </row>
    <row r="116" spans="1:12" s="30" customFormat="1" ht="25.5" customHeight="1" x14ac:dyDescent="0.25">
      <c r="A116" s="26"/>
      <c r="B116" s="21">
        <v>2014628955</v>
      </c>
      <c r="C116" s="34">
        <v>749151661950</v>
      </c>
      <c r="D116" s="77" t="s">
        <v>100</v>
      </c>
      <c r="E116" s="78"/>
      <c r="F116" s="36" t="s">
        <v>93</v>
      </c>
      <c r="G116" s="19" t="s">
        <v>24</v>
      </c>
      <c r="H116" s="29">
        <v>1</v>
      </c>
      <c r="I116" s="23">
        <v>20</v>
      </c>
      <c r="J116" s="24"/>
      <c r="K116" s="23">
        <v>10</v>
      </c>
      <c r="L116" s="25">
        <f t="shared" si="36"/>
        <v>0</v>
      </c>
    </row>
    <row r="117" spans="1:12" s="30" customFormat="1" ht="25.5" customHeight="1" x14ac:dyDescent="0.25">
      <c r="A117" s="26"/>
      <c r="B117" s="21">
        <v>2010268905</v>
      </c>
      <c r="C117" s="27">
        <v>749151634251</v>
      </c>
      <c r="D117" s="74" t="s">
        <v>115</v>
      </c>
      <c r="E117" s="75"/>
      <c r="F117" s="28" t="s">
        <v>119</v>
      </c>
      <c r="G117" s="19" t="s">
        <v>18</v>
      </c>
      <c r="H117" s="29">
        <v>1</v>
      </c>
      <c r="I117" s="23">
        <f>(K117*2)</f>
        <v>15</v>
      </c>
      <c r="J117" s="24"/>
      <c r="K117" s="23">
        <v>7.5</v>
      </c>
      <c r="L117" s="25">
        <f t="shared" si="36"/>
        <v>0</v>
      </c>
    </row>
    <row r="118" spans="1:12" s="30" customFormat="1" ht="25.5" customHeight="1" x14ac:dyDescent="0.25">
      <c r="A118" s="26"/>
      <c r="B118" s="21">
        <v>2010648905</v>
      </c>
      <c r="C118" s="27">
        <v>749151667204</v>
      </c>
      <c r="D118" s="74" t="s">
        <v>114</v>
      </c>
      <c r="E118" s="75"/>
      <c r="F118" s="28" t="s">
        <v>118</v>
      </c>
      <c r="G118" s="19" t="s">
        <v>18</v>
      </c>
      <c r="H118" s="29">
        <v>1</v>
      </c>
      <c r="I118" s="23">
        <f>(K118*2)</f>
        <v>40</v>
      </c>
      <c r="J118" s="24"/>
      <c r="K118" s="23">
        <v>20</v>
      </c>
      <c r="L118" s="20">
        <f t="shared" si="36"/>
        <v>0</v>
      </c>
    </row>
    <row r="119" spans="1:12" s="30" customFormat="1" ht="25.5" customHeight="1" x14ac:dyDescent="0.25">
      <c r="A119" s="26"/>
      <c r="B119" s="21">
        <v>2019418739</v>
      </c>
      <c r="C119" s="27">
        <v>749151564749</v>
      </c>
      <c r="D119" s="74" t="s">
        <v>117</v>
      </c>
      <c r="E119" s="75"/>
      <c r="F119" s="28" t="s">
        <v>121</v>
      </c>
      <c r="G119" s="19" t="s">
        <v>24</v>
      </c>
      <c r="H119" s="29">
        <v>1</v>
      </c>
      <c r="I119" s="23">
        <f>(K119*2)</f>
        <v>10</v>
      </c>
      <c r="J119" s="24"/>
      <c r="K119" s="23">
        <v>5</v>
      </c>
      <c r="L119" s="20">
        <f>SUM(A119*K119)</f>
        <v>0</v>
      </c>
    </row>
    <row r="120" spans="1:12" s="30" customFormat="1" ht="25.5" customHeight="1" x14ac:dyDescent="0.25">
      <c r="A120" s="26"/>
      <c r="B120" s="21">
        <v>2019518739</v>
      </c>
      <c r="C120" s="27">
        <v>749151564732</v>
      </c>
      <c r="D120" s="74" t="s">
        <v>116</v>
      </c>
      <c r="E120" s="75"/>
      <c r="F120" s="28" t="s">
        <v>120</v>
      </c>
      <c r="G120" s="19" t="s">
        <v>24</v>
      </c>
      <c r="H120" s="29">
        <v>1</v>
      </c>
      <c r="I120" s="23">
        <f>(K120*2)</f>
        <v>20</v>
      </c>
      <c r="J120" s="24"/>
      <c r="K120" s="23">
        <v>10</v>
      </c>
      <c r="L120" s="20">
        <f t="shared" si="36"/>
        <v>0</v>
      </c>
    </row>
    <row r="121" spans="1:12" s="13" customFormat="1" ht="25.5" customHeight="1" x14ac:dyDescent="0.35">
      <c r="A121" s="89" t="s">
        <v>20</v>
      </c>
      <c r="B121" s="89"/>
      <c r="C121" s="89"/>
      <c r="D121" s="88" t="s">
        <v>8</v>
      </c>
      <c r="E121" s="88"/>
      <c r="F121" s="88"/>
      <c r="G121" s="88"/>
      <c r="H121" s="88"/>
      <c r="I121" s="88"/>
      <c r="J121" s="88"/>
      <c r="K121" s="88"/>
      <c r="L121" s="12">
        <f>SUM(L13:L120)</f>
        <v>0</v>
      </c>
    </row>
    <row r="122" spans="1:12" x14ac:dyDescent="0.25">
      <c r="K122" s="14"/>
      <c r="L122" s="15"/>
    </row>
    <row r="123" spans="1:12" x14ac:dyDescent="0.25">
      <c r="K123" s="14"/>
      <c r="L123" s="15"/>
    </row>
    <row r="124" spans="1:12" x14ac:dyDescent="0.25">
      <c r="K124" s="14"/>
      <c r="L124" s="15"/>
    </row>
    <row r="125" spans="1:12" x14ac:dyDescent="0.25">
      <c r="K125" s="14"/>
      <c r="L125" s="15"/>
    </row>
    <row r="126" spans="1:12" x14ac:dyDescent="0.25">
      <c r="K126" s="14"/>
      <c r="L126" s="15"/>
    </row>
    <row r="127" spans="1:12" x14ac:dyDescent="0.25">
      <c r="K127" s="14"/>
      <c r="L127" s="15"/>
    </row>
    <row r="128" spans="1:12" x14ac:dyDescent="0.25">
      <c r="K128" s="14"/>
      <c r="L128" s="15"/>
    </row>
    <row r="129" spans="3:12" x14ac:dyDescent="0.25">
      <c r="C129" s="16"/>
      <c r="K129" s="14"/>
      <c r="L129" s="15"/>
    </row>
    <row r="130" spans="3:12" x14ac:dyDescent="0.25">
      <c r="K130" s="14"/>
      <c r="L130" s="15"/>
    </row>
    <row r="131" spans="3:12" x14ac:dyDescent="0.25">
      <c r="K131" s="14"/>
      <c r="L131" s="15"/>
    </row>
    <row r="132" spans="3:12" x14ac:dyDescent="0.25">
      <c r="K132" s="14"/>
      <c r="L132" s="15"/>
    </row>
    <row r="133" spans="3:12" x14ac:dyDescent="0.25">
      <c r="K133" s="14"/>
      <c r="L133" s="15"/>
    </row>
    <row r="134" spans="3:12" x14ac:dyDescent="0.25">
      <c r="K134" s="14"/>
      <c r="L134" s="15"/>
    </row>
    <row r="135" spans="3:12" x14ac:dyDescent="0.25">
      <c r="K135" s="14"/>
      <c r="L135" s="15"/>
    </row>
    <row r="136" spans="3:12" x14ac:dyDescent="0.25">
      <c r="K136" s="14"/>
      <c r="L136" s="15"/>
    </row>
    <row r="137" spans="3:12" x14ac:dyDescent="0.25">
      <c r="K137" s="14"/>
      <c r="L137" s="15"/>
    </row>
    <row r="138" spans="3:12" x14ac:dyDescent="0.25">
      <c r="K138" s="14"/>
      <c r="L138" s="15"/>
    </row>
    <row r="139" spans="3:12" x14ac:dyDescent="0.25">
      <c r="K139" s="14"/>
      <c r="L139" s="15"/>
    </row>
    <row r="140" spans="3:12" x14ac:dyDescent="0.25">
      <c r="K140" s="14"/>
      <c r="L140" s="15"/>
    </row>
    <row r="141" spans="3:12" x14ac:dyDescent="0.25">
      <c r="K141" s="14"/>
      <c r="L141" s="15"/>
    </row>
    <row r="142" spans="3:12" x14ac:dyDescent="0.25">
      <c r="K142" s="14"/>
      <c r="L142" s="15"/>
    </row>
    <row r="143" spans="3:12" x14ac:dyDescent="0.25">
      <c r="K143" s="14"/>
      <c r="L143" s="15"/>
    </row>
    <row r="144" spans="3:12" x14ac:dyDescent="0.25">
      <c r="K144" s="14"/>
      <c r="L144" s="15"/>
    </row>
    <row r="145" spans="11:12" x14ac:dyDescent="0.25">
      <c r="K145" s="14"/>
      <c r="L145" s="15"/>
    </row>
    <row r="146" spans="11:12" x14ac:dyDescent="0.25">
      <c r="K146" s="14"/>
      <c r="L146" s="15"/>
    </row>
    <row r="147" spans="11:12" x14ac:dyDescent="0.25">
      <c r="K147" s="14"/>
      <c r="L147" s="15"/>
    </row>
    <row r="148" spans="11:12" x14ac:dyDescent="0.25">
      <c r="K148" s="14"/>
      <c r="L148" s="15"/>
    </row>
    <row r="149" spans="11:12" x14ac:dyDescent="0.25">
      <c r="K149" s="14"/>
      <c r="L149" s="15"/>
    </row>
    <row r="150" spans="11:12" x14ac:dyDescent="0.25">
      <c r="K150" s="14"/>
      <c r="L150" s="15"/>
    </row>
    <row r="151" spans="11:12" x14ac:dyDescent="0.25">
      <c r="K151" s="14"/>
      <c r="L151" s="15"/>
    </row>
    <row r="152" spans="11:12" x14ac:dyDescent="0.25">
      <c r="K152" s="14"/>
      <c r="L152" s="15"/>
    </row>
    <row r="153" spans="11:12" x14ac:dyDescent="0.25">
      <c r="K153" s="14"/>
      <c r="L153" s="15"/>
    </row>
    <row r="154" spans="11:12" x14ac:dyDescent="0.25">
      <c r="K154" s="14"/>
      <c r="L154" s="15"/>
    </row>
    <row r="155" spans="11:12" x14ac:dyDescent="0.25">
      <c r="K155" s="14"/>
      <c r="L155" s="15"/>
    </row>
    <row r="156" spans="11:12" x14ac:dyDescent="0.25">
      <c r="K156" s="14"/>
      <c r="L156" s="15"/>
    </row>
    <row r="157" spans="11:12" x14ac:dyDescent="0.25">
      <c r="K157" s="14"/>
      <c r="L157" s="15"/>
    </row>
    <row r="158" spans="11:12" x14ac:dyDescent="0.25">
      <c r="K158" s="14"/>
      <c r="L158" s="15"/>
    </row>
    <row r="159" spans="11:12" x14ac:dyDescent="0.25">
      <c r="K159" s="14"/>
      <c r="L159" s="15"/>
    </row>
    <row r="160" spans="11:12" x14ac:dyDescent="0.25">
      <c r="K160" s="14"/>
      <c r="L160" s="15"/>
    </row>
    <row r="161" spans="11:12" x14ac:dyDescent="0.25">
      <c r="K161" s="14"/>
      <c r="L161" s="15"/>
    </row>
    <row r="162" spans="11:12" x14ac:dyDescent="0.25">
      <c r="K162" s="14"/>
      <c r="L162" s="15"/>
    </row>
    <row r="163" spans="11:12" x14ac:dyDescent="0.25">
      <c r="K163" s="14"/>
      <c r="L163" s="15"/>
    </row>
    <row r="164" spans="11:12" x14ac:dyDescent="0.25">
      <c r="K164" s="14"/>
      <c r="L164" s="15"/>
    </row>
    <row r="165" spans="11:12" x14ac:dyDescent="0.25">
      <c r="K165" s="14"/>
      <c r="L165" s="15"/>
    </row>
    <row r="166" spans="11:12" x14ac:dyDescent="0.25">
      <c r="K166" s="14"/>
      <c r="L166" s="15"/>
    </row>
    <row r="167" spans="11:12" x14ac:dyDescent="0.25">
      <c r="K167" s="14"/>
      <c r="L167" s="15"/>
    </row>
    <row r="168" spans="11:12" x14ac:dyDescent="0.25">
      <c r="K168" s="14"/>
      <c r="L168" s="15"/>
    </row>
    <row r="169" spans="11:12" x14ac:dyDescent="0.25">
      <c r="K169" s="14"/>
      <c r="L169" s="15"/>
    </row>
    <row r="170" spans="11:12" x14ac:dyDescent="0.25">
      <c r="K170" s="14"/>
      <c r="L170" s="15"/>
    </row>
    <row r="171" spans="11:12" x14ac:dyDescent="0.25">
      <c r="K171" s="14"/>
      <c r="L171" s="15"/>
    </row>
    <row r="172" spans="11:12" x14ac:dyDescent="0.25">
      <c r="K172" s="14"/>
      <c r="L172" s="15"/>
    </row>
    <row r="173" spans="11:12" x14ac:dyDescent="0.25">
      <c r="K173" s="14"/>
      <c r="L173" s="15"/>
    </row>
    <row r="174" spans="11:12" x14ac:dyDescent="0.25">
      <c r="K174" s="14"/>
      <c r="L174" s="15"/>
    </row>
    <row r="175" spans="11:12" x14ac:dyDescent="0.25">
      <c r="K175" s="14"/>
      <c r="L175" s="15"/>
    </row>
    <row r="176" spans="11:12" x14ac:dyDescent="0.25">
      <c r="K176" s="14"/>
      <c r="L176" s="15"/>
    </row>
    <row r="177" spans="11:12" x14ac:dyDescent="0.25">
      <c r="K177" s="14"/>
      <c r="L177" s="15"/>
    </row>
    <row r="178" spans="11:12" x14ac:dyDescent="0.25">
      <c r="K178" s="14"/>
      <c r="L178" s="15"/>
    </row>
    <row r="179" spans="11:12" x14ac:dyDescent="0.25">
      <c r="K179" s="14"/>
      <c r="L179" s="15"/>
    </row>
    <row r="180" spans="11:12" x14ac:dyDescent="0.25">
      <c r="K180" s="14"/>
      <c r="L180" s="15"/>
    </row>
    <row r="181" spans="11:12" x14ac:dyDescent="0.25">
      <c r="K181" s="14"/>
      <c r="L181" s="15"/>
    </row>
    <row r="182" spans="11:12" x14ac:dyDescent="0.25">
      <c r="K182" s="14"/>
      <c r="L182" s="15"/>
    </row>
    <row r="183" spans="11:12" x14ac:dyDescent="0.25">
      <c r="K183" s="14"/>
      <c r="L183" s="15"/>
    </row>
    <row r="184" spans="11:12" x14ac:dyDescent="0.25">
      <c r="K184" s="14"/>
      <c r="L184" s="15"/>
    </row>
    <row r="185" spans="11:12" x14ac:dyDescent="0.25">
      <c r="K185" s="14"/>
      <c r="L185" s="15"/>
    </row>
    <row r="186" spans="11:12" x14ac:dyDescent="0.25">
      <c r="K186" s="14"/>
      <c r="L186" s="15"/>
    </row>
    <row r="187" spans="11:12" x14ac:dyDescent="0.25">
      <c r="K187" s="14"/>
      <c r="L187" s="15"/>
    </row>
    <row r="188" spans="11:12" x14ac:dyDescent="0.25">
      <c r="K188" s="14"/>
      <c r="L188" s="15"/>
    </row>
    <row r="189" spans="11:12" x14ac:dyDescent="0.25">
      <c r="K189" s="14"/>
      <c r="L189" s="15"/>
    </row>
    <row r="190" spans="11:12" x14ac:dyDescent="0.25">
      <c r="K190" s="14"/>
      <c r="L190" s="15"/>
    </row>
    <row r="191" spans="11:12" x14ac:dyDescent="0.25">
      <c r="K191" s="14"/>
      <c r="L191" s="15"/>
    </row>
    <row r="192" spans="11:12" x14ac:dyDescent="0.25">
      <c r="K192" s="14"/>
      <c r="L192" s="15"/>
    </row>
    <row r="193" spans="11:12" x14ac:dyDescent="0.25">
      <c r="K193" s="14"/>
      <c r="L193" s="15"/>
    </row>
    <row r="194" spans="11:12" x14ac:dyDescent="0.25">
      <c r="K194" s="14"/>
      <c r="L194" s="15"/>
    </row>
    <row r="195" spans="11:12" x14ac:dyDescent="0.25">
      <c r="K195" s="14"/>
      <c r="L195" s="15"/>
    </row>
    <row r="196" spans="11:12" x14ac:dyDescent="0.25">
      <c r="K196" s="14"/>
      <c r="L196" s="15"/>
    </row>
    <row r="197" spans="11:12" x14ac:dyDescent="0.25">
      <c r="K197" s="14"/>
      <c r="L197" s="15"/>
    </row>
    <row r="198" spans="11:12" x14ac:dyDescent="0.25">
      <c r="K198" s="14"/>
      <c r="L198" s="15"/>
    </row>
    <row r="199" spans="11:12" x14ac:dyDescent="0.25">
      <c r="K199" s="14"/>
      <c r="L199" s="15"/>
    </row>
    <row r="200" spans="11:12" x14ac:dyDescent="0.25">
      <c r="K200" s="14"/>
      <c r="L200" s="15"/>
    </row>
    <row r="201" spans="11:12" x14ac:dyDescent="0.25">
      <c r="K201" s="14"/>
      <c r="L201" s="15"/>
    </row>
    <row r="202" spans="11:12" x14ac:dyDescent="0.25">
      <c r="K202" s="14"/>
      <c r="L202" s="15"/>
    </row>
    <row r="203" spans="11:12" x14ac:dyDescent="0.25">
      <c r="K203" s="14"/>
      <c r="L203" s="15"/>
    </row>
  </sheetData>
  <mergeCells count="135">
    <mergeCell ref="D84:E84"/>
    <mergeCell ref="D101:E101"/>
    <mergeCell ref="D106:E106"/>
    <mergeCell ref="D107:E107"/>
    <mergeCell ref="D100:E100"/>
    <mergeCell ref="D108:E108"/>
    <mergeCell ref="D94:E94"/>
    <mergeCell ref="D95:E95"/>
    <mergeCell ref="D96:E96"/>
    <mergeCell ref="D97:E97"/>
    <mergeCell ref="A85:L85"/>
    <mergeCell ref="I8:L8"/>
    <mergeCell ref="F7:H7"/>
    <mergeCell ref="I9:L9"/>
    <mergeCell ref="A10:L10"/>
    <mergeCell ref="D11:E11"/>
    <mergeCell ref="A21:L21"/>
    <mergeCell ref="F9:H9"/>
    <mergeCell ref="A12:L12"/>
    <mergeCell ref="D16:E16"/>
    <mergeCell ref="D13:E13"/>
    <mergeCell ref="D14:E14"/>
    <mergeCell ref="D15:E15"/>
    <mergeCell ref="D17:E17"/>
    <mergeCell ref="D20:E20"/>
    <mergeCell ref="D18:E18"/>
    <mergeCell ref="D19:E19"/>
    <mergeCell ref="A1:L1"/>
    <mergeCell ref="A3:L3"/>
    <mergeCell ref="A4:B4"/>
    <mergeCell ref="C4:E4"/>
    <mergeCell ref="I4:L4"/>
    <mergeCell ref="F4:H4"/>
    <mergeCell ref="A2:L2"/>
    <mergeCell ref="D26:E26"/>
    <mergeCell ref="D27:E27"/>
    <mergeCell ref="A7:B7"/>
    <mergeCell ref="C7:E7"/>
    <mergeCell ref="A8:B8"/>
    <mergeCell ref="C8:E8"/>
    <mergeCell ref="A9:E9"/>
    <mergeCell ref="F8:H8"/>
    <mergeCell ref="A5:B5"/>
    <mergeCell ref="C5:E5"/>
    <mergeCell ref="I5:L5"/>
    <mergeCell ref="A6:B6"/>
    <mergeCell ref="C6:E6"/>
    <mergeCell ref="I6:L6"/>
    <mergeCell ref="F5:H5"/>
    <mergeCell ref="F6:H6"/>
    <mergeCell ref="I7:L7"/>
    <mergeCell ref="D28:E28"/>
    <mergeCell ref="D29:E29"/>
    <mergeCell ref="D22:E22"/>
    <mergeCell ref="D23:E23"/>
    <mergeCell ref="D25:E25"/>
    <mergeCell ref="D24:E24"/>
    <mergeCell ref="D30:E30"/>
    <mergeCell ref="D32:E32"/>
    <mergeCell ref="A70:L70"/>
    <mergeCell ref="D65:E65"/>
    <mergeCell ref="D66:E66"/>
    <mergeCell ref="D57:E57"/>
    <mergeCell ref="D58:E58"/>
    <mergeCell ref="D61:E61"/>
    <mergeCell ref="D60:E60"/>
    <mergeCell ref="A63:L63"/>
    <mergeCell ref="A59:L59"/>
    <mergeCell ref="D56:E56"/>
    <mergeCell ref="D64:E64"/>
    <mergeCell ref="D33:E33"/>
    <mergeCell ref="A54:L54"/>
    <mergeCell ref="D55:E55"/>
    <mergeCell ref="D68:E68"/>
    <mergeCell ref="D62:E62"/>
    <mergeCell ref="D121:K121"/>
    <mergeCell ref="A121:C121"/>
    <mergeCell ref="D67:E67"/>
    <mergeCell ref="D69:E69"/>
    <mergeCell ref="D82:E82"/>
    <mergeCell ref="D79:E79"/>
    <mergeCell ref="D78:E78"/>
    <mergeCell ref="D115:E115"/>
    <mergeCell ref="D105:E105"/>
    <mergeCell ref="D99:E99"/>
    <mergeCell ref="D113:E113"/>
    <mergeCell ref="D93:E93"/>
    <mergeCell ref="A89:L89"/>
    <mergeCell ref="D90:E90"/>
    <mergeCell ref="D91:E91"/>
    <mergeCell ref="A98:L98"/>
    <mergeCell ref="D102:E102"/>
    <mergeCell ref="D103:E103"/>
    <mergeCell ref="D104:E104"/>
    <mergeCell ref="D92:E92"/>
    <mergeCell ref="D118:E118"/>
    <mergeCell ref="D117:E117"/>
    <mergeCell ref="D120:E120"/>
    <mergeCell ref="D119:E119"/>
    <mergeCell ref="A109:L109"/>
    <mergeCell ref="D116:E116"/>
    <mergeCell ref="D114:E114"/>
    <mergeCell ref="D71:E71"/>
    <mergeCell ref="D77:E77"/>
    <mergeCell ref="D76:E76"/>
    <mergeCell ref="D75:E75"/>
    <mergeCell ref="D72:E72"/>
    <mergeCell ref="D40:E40"/>
    <mergeCell ref="D46:E46"/>
    <mergeCell ref="D47:E47"/>
    <mergeCell ref="D48:E48"/>
    <mergeCell ref="D49:E49"/>
    <mergeCell ref="D110:E110"/>
    <mergeCell ref="D111:E111"/>
    <mergeCell ref="D112:E112"/>
    <mergeCell ref="D88:E88"/>
    <mergeCell ref="D50:E50"/>
    <mergeCell ref="D51:E51"/>
    <mergeCell ref="D52:E52"/>
    <mergeCell ref="D53:E53"/>
    <mergeCell ref="D86:E86"/>
    <mergeCell ref="D87:E87"/>
    <mergeCell ref="D83:E83"/>
    <mergeCell ref="D31:E31"/>
    <mergeCell ref="D43:E43"/>
    <mergeCell ref="D44:E44"/>
    <mergeCell ref="D37:E37"/>
    <mergeCell ref="D45:E45"/>
    <mergeCell ref="D42:E42"/>
    <mergeCell ref="D34:E34"/>
    <mergeCell ref="D35:E35"/>
    <mergeCell ref="D36:E36"/>
    <mergeCell ref="D38:E38"/>
    <mergeCell ref="D39:E39"/>
    <mergeCell ref="D41:E41"/>
  </mergeCells>
  <phoneticPr fontId="16" type="noConversion"/>
  <printOptions horizontalCentered="1"/>
  <pageMargins left="0.3" right="0.15" top="0.25" bottom="0.25" header="0.25" footer="0.25"/>
  <pageSetup scale="48" fitToHeight="2" orientation="portrait" horizontalDpi="4294967292" verticalDpi="4294967292" r:id="rId1"/>
  <headerFooter alignWithMargins="0"/>
  <rowBreaks count="1" manualBreakCount="1">
    <brk id="77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WRENDALE</vt:lpstr>
      <vt:lpstr>WRENDALE!Print_Area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</dc:creator>
  <cp:lastModifiedBy>Mike Close</cp:lastModifiedBy>
  <cp:lastPrinted>2019-06-27T15:55:01Z</cp:lastPrinted>
  <dcterms:created xsi:type="dcterms:W3CDTF">2010-05-03T17:37:00Z</dcterms:created>
  <dcterms:modified xsi:type="dcterms:W3CDTF">2019-06-27T15:55:04Z</dcterms:modified>
</cp:coreProperties>
</file>